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3740" yWindow="690" windowWidth="15120" windowHeight="8010"/>
  </bookViews>
  <sheets>
    <sheet name="Перечень МП" sheetId="4" r:id="rId1"/>
    <sheet name="Спорт" sheetId="2" r:id="rId2"/>
    <sheet name="Культура" sheetId="1" r:id="rId3"/>
    <sheet name="Молодежь" sheetId="3" r:id="rId4"/>
    <sheet name="Дороги" sheetId="5" r:id="rId5"/>
    <sheet name="3-ОЗ" sheetId="6" r:id="rId6"/>
    <sheet name="Управление имуществом" sheetId="8" r:id="rId7"/>
    <sheet name="Благоустройство" sheetId="7" r:id="rId8"/>
    <sheet name="Комфортн.среда" sheetId="9" r:id="rId9"/>
    <sheet name="ГО ЧС" sheetId="10" r:id="rId10"/>
    <sheet name="Терроризм" sheetId="13" r:id="rId11"/>
    <sheet name="Жилье" sheetId="12" r:id="rId12"/>
  </sheets>
  <calcPr calcId="125725"/>
</workbook>
</file>

<file path=xl/calcChain.xml><?xml version="1.0" encoding="utf-8"?>
<calcChain xmlns="http://schemas.openxmlformats.org/spreadsheetml/2006/main">
  <c r="R61" i="8"/>
  <c r="R63"/>
  <c r="R60"/>
  <c r="Q61"/>
  <c r="Q62"/>
  <c r="Q63"/>
  <c r="Q64"/>
  <c r="P61"/>
  <c r="P62"/>
  <c r="P63"/>
  <c r="P64"/>
  <c r="O61"/>
  <c r="O62"/>
  <c r="O63"/>
  <c r="O64"/>
  <c r="P60"/>
  <c r="Q60"/>
  <c r="O60"/>
  <c r="R26"/>
  <c r="R23"/>
  <c r="R56"/>
  <c r="R55"/>
  <c r="R50"/>
  <c r="R49"/>
  <c r="R45"/>
  <c r="R44"/>
  <c r="R39"/>
  <c r="R38"/>
  <c r="R34"/>
  <c r="R33"/>
  <c r="R29"/>
  <c r="R28"/>
  <c r="R19"/>
  <c r="R18"/>
  <c r="R14"/>
  <c r="R13"/>
  <c r="Q29" i="2"/>
  <c r="Q30"/>
  <c r="Q31"/>
  <c r="Q32"/>
  <c r="P29"/>
  <c r="P30"/>
  <c r="P31"/>
  <c r="P32"/>
  <c r="O29"/>
  <c r="O30"/>
  <c r="O31"/>
  <c r="O32"/>
  <c r="P28"/>
  <c r="Q28"/>
  <c r="O28"/>
  <c r="R28" s="1"/>
  <c r="R24"/>
  <c r="R29"/>
  <c r="R23"/>
  <c r="R19"/>
  <c r="R18"/>
  <c r="R14"/>
  <c r="R13"/>
  <c r="R30" i="3"/>
  <c r="R32"/>
  <c r="R29"/>
  <c r="P33"/>
  <c r="Q33"/>
  <c r="P32"/>
  <c r="Q32"/>
  <c r="P31"/>
  <c r="Q31"/>
  <c r="P30"/>
  <c r="Q30"/>
  <c r="P29"/>
  <c r="Q29"/>
  <c r="O30"/>
  <c r="O31"/>
  <c r="O32"/>
  <c r="O33"/>
  <c r="O29"/>
  <c r="R25"/>
  <c r="R24"/>
  <c r="R19"/>
  <c r="R21"/>
  <c r="R18"/>
  <c r="R14"/>
  <c r="R13"/>
  <c r="R50" i="1"/>
  <c r="R52"/>
  <c r="R49"/>
  <c r="P53"/>
  <c r="Q53"/>
  <c r="P52"/>
  <c r="Q52"/>
  <c r="P51"/>
  <c r="Q51"/>
  <c r="P50"/>
  <c r="Q50"/>
  <c r="P49"/>
  <c r="Q49"/>
  <c r="O50"/>
  <c r="O51"/>
  <c r="O52"/>
  <c r="O53"/>
  <c r="O49"/>
  <c r="R45"/>
  <c r="R47"/>
  <c r="R44"/>
  <c r="R40"/>
  <c r="R39"/>
  <c r="R35"/>
  <c r="R34"/>
  <c r="R29"/>
  <c r="R31"/>
  <c r="R28"/>
  <c r="R24"/>
  <c r="R23"/>
  <c r="R21"/>
  <c r="R18"/>
  <c r="R14"/>
  <c r="R13"/>
  <c r="R30" i="9"/>
  <c r="R31"/>
  <c r="R32"/>
  <c r="R29"/>
  <c r="Q30"/>
  <c r="Q31"/>
  <c r="Q32"/>
  <c r="Q33"/>
  <c r="P30"/>
  <c r="P31"/>
  <c r="P32"/>
  <c r="P33"/>
  <c r="O30"/>
  <c r="O31"/>
  <c r="O32"/>
  <c r="O33"/>
  <c r="P29"/>
  <c r="Q29"/>
  <c r="O29"/>
  <c r="R25"/>
  <c r="R27"/>
  <c r="R24"/>
  <c r="R20"/>
  <c r="R22"/>
  <c r="R19"/>
  <c r="R14"/>
  <c r="R15"/>
  <c r="R16"/>
  <c r="R13"/>
  <c r="R56" i="7"/>
  <c r="R55"/>
  <c r="Q56"/>
  <c r="Q57"/>
  <c r="Q58"/>
  <c r="Q59"/>
  <c r="P56"/>
  <c r="P57"/>
  <c r="P58"/>
  <c r="P59"/>
  <c r="O56"/>
  <c r="O57"/>
  <c r="O58"/>
  <c r="O59"/>
  <c r="P55"/>
  <c r="Q55"/>
  <c r="O55"/>
  <c r="R24"/>
  <c r="R23"/>
  <c r="R51"/>
  <c r="R50"/>
  <c r="R46"/>
  <c r="R45"/>
  <c r="R40"/>
  <c r="R39"/>
  <c r="R34"/>
  <c r="R33"/>
  <c r="R29"/>
  <c r="R28"/>
  <c r="R19"/>
  <c r="R18"/>
  <c r="R14"/>
  <c r="R13"/>
  <c r="R34" i="5"/>
  <c r="R33"/>
  <c r="Q34"/>
  <c r="Q35"/>
  <c r="Q36"/>
  <c r="Q37"/>
  <c r="P34"/>
  <c r="P35"/>
  <c r="P36"/>
  <c r="P37"/>
  <c r="O34"/>
  <c r="O35"/>
  <c r="O36"/>
  <c r="O37"/>
  <c r="P33"/>
  <c r="Q33"/>
  <c r="O33"/>
  <c r="R29"/>
  <c r="R28"/>
  <c r="R19"/>
  <c r="R18"/>
  <c r="R14"/>
  <c r="R13"/>
  <c r="R19" i="6"/>
  <c r="R21"/>
  <c r="R18"/>
  <c r="Q19"/>
  <c r="Q20"/>
  <c r="Q21"/>
  <c r="Q22"/>
  <c r="P19"/>
  <c r="P20"/>
  <c r="P21"/>
  <c r="P22"/>
  <c r="O19"/>
  <c r="O20"/>
  <c r="O21"/>
  <c r="O22"/>
  <c r="P18"/>
  <c r="Q18"/>
  <c r="O18"/>
  <c r="R14"/>
  <c r="R16"/>
  <c r="R13"/>
  <c r="R24" i="13"/>
  <c r="R23"/>
  <c r="Q24"/>
  <c r="Q25"/>
  <c r="Q26"/>
  <c r="Q27"/>
  <c r="P24"/>
  <c r="P25"/>
  <c r="P26"/>
  <c r="P27"/>
  <c r="P23"/>
  <c r="Q23"/>
  <c r="O24"/>
  <c r="O25"/>
  <c r="O26"/>
  <c r="O27"/>
  <c r="O23"/>
  <c r="R14"/>
  <c r="R13"/>
  <c r="R19" i="10"/>
  <c r="R18"/>
  <c r="Q19"/>
  <c r="Q20"/>
  <c r="Q21"/>
  <c r="Q22"/>
  <c r="P19"/>
  <c r="P20"/>
  <c r="P21"/>
  <c r="P22"/>
  <c r="O19"/>
  <c r="O20"/>
  <c r="O21"/>
  <c r="O22"/>
  <c r="P18"/>
  <c r="Q18"/>
  <c r="O18"/>
  <c r="R14"/>
  <c r="R13"/>
  <c r="M56" i="7"/>
  <c r="M57"/>
  <c r="M58"/>
  <c r="M59"/>
  <c r="L56"/>
  <c r="L57"/>
  <c r="L58"/>
  <c r="L59"/>
  <c r="K56"/>
  <c r="K57"/>
  <c r="K58"/>
  <c r="K59"/>
  <c r="L55"/>
  <c r="M55"/>
  <c r="N55" s="1"/>
  <c r="K55"/>
  <c r="L27" i="13"/>
  <c r="M27"/>
  <c r="L26"/>
  <c r="M26"/>
  <c r="L25"/>
  <c r="M25"/>
  <c r="N24"/>
  <c r="N23"/>
  <c r="L23"/>
  <c r="M23"/>
  <c r="L24"/>
  <c r="M24"/>
  <c r="K24"/>
  <c r="K25"/>
  <c r="K26"/>
  <c r="K27"/>
  <c r="K23"/>
  <c r="N14"/>
  <c r="N13"/>
  <c r="N19" i="10"/>
  <c r="N18"/>
  <c r="N14"/>
  <c r="N13"/>
  <c r="N30" i="9"/>
  <c r="N31"/>
  <c r="N32"/>
  <c r="N29"/>
  <c r="L33"/>
  <c r="M33"/>
  <c r="L32"/>
  <c r="M32"/>
  <c r="L31"/>
  <c r="M31"/>
  <c r="L30"/>
  <c r="M30"/>
  <c r="L29"/>
  <c r="M29"/>
  <c r="K30"/>
  <c r="K31"/>
  <c r="K32"/>
  <c r="K33"/>
  <c r="K29"/>
  <c r="N25"/>
  <c r="N27"/>
  <c r="N24"/>
  <c r="M24"/>
  <c r="L24"/>
  <c r="N20"/>
  <c r="N22"/>
  <c r="N19"/>
  <c r="N60" i="8"/>
  <c r="L64"/>
  <c r="M64"/>
  <c r="L63"/>
  <c r="M63"/>
  <c r="L62"/>
  <c r="M62"/>
  <c r="L61"/>
  <c r="M61"/>
  <c r="N61" s="1"/>
  <c r="K61"/>
  <c r="K62"/>
  <c r="K63"/>
  <c r="K64"/>
  <c r="K60"/>
  <c r="L60"/>
  <c r="M60"/>
  <c r="N56"/>
  <c r="N55"/>
  <c r="N45"/>
  <c r="N44"/>
  <c r="N34"/>
  <c r="N33"/>
  <c r="N29"/>
  <c r="N28"/>
  <c r="N19"/>
  <c r="N18"/>
  <c r="N14"/>
  <c r="N13"/>
  <c r="N51" i="7"/>
  <c r="N50"/>
  <c r="N46"/>
  <c r="N45"/>
  <c r="N40"/>
  <c r="N39"/>
  <c r="N14"/>
  <c r="N13"/>
  <c r="N16" i="6"/>
  <c r="N19"/>
  <c r="N18"/>
  <c r="N14"/>
  <c r="N13"/>
  <c r="N34" i="5"/>
  <c r="N33"/>
  <c r="M34"/>
  <c r="M35"/>
  <c r="M36"/>
  <c r="M37"/>
  <c r="L34"/>
  <c r="L35"/>
  <c r="L36"/>
  <c r="L37"/>
  <c r="K34"/>
  <c r="K35"/>
  <c r="K36"/>
  <c r="K37"/>
  <c r="L33"/>
  <c r="M33"/>
  <c r="K33"/>
  <c r="N29"/>
  <c r="N28"/>
  <c r="N19"/>
  <c r="N18"/>
  <c r="N14"/>
  <c r="N13"/>
  <c r="L53" i="1"/>
  <c r="M53"/>
  <c r="L52"/>
  <c r="M52"/>
  <c r="L51"/>
  <c r="M51"/>
  <c r="L50"/>
  <c r="M50"/>
  <c r="L49"/>
  <c r="M49"/>
  <c r="K50"/>
  <c r="K51"/>
  <c r="K52"/>
  <c r="K53"/>
  <c r="K49"/>
  <c r="N49" s="1"/>
  <c r="N45"/>
  <c r="N47"/>
  <c r="N50"/>
  <c r="N52"/>
  <c r="N44"/>
  <c r="N40"/>
  <c r="N39"/>
  <c r="N35"/>
  <c r="N34"/>
  <c r="N29" i="2"/>
  <c r="N28"/>
  <c r="L32"/>
  <c r="M32"/>
  <c r="L31"/>
  <c r="M31"/>
  <c r="L30"/>
  <c r="M30"/>
  <c r="L29"/>
  <c r="M29"/>
  <c r="L28"/>
  <c r="M28"/>
  <c r="K29"/>
  <c r="K30"/>
  <c r="K31"/>
  <c r="K32"/>
  <c r="K28"/>
  <c r="N14"/>
  <c r="N13"/>
  <c r="N19"/>
  <c r="N18"/>
  <c r="N29" i="1"/>
  <c r="N31"/>
  <c r="N28"/>
  <c r="N24"/>
  <c r="N23"/>
  <c r="N14"/>
  <c r="N13"/>
  <c r="N21"/>
  <c r="N18"/>
  <c r="N24" i="2"/>
  <c r="N23"/>
  <c r="N30" i="3"/>
  <c r="N32"/>
  <c r="N29"/>
  <c r="L33"/>
  <c r="M33"/>
  <c r="L32"/>
  <c r="M32"/>
  <c r="L31"/>
  <c r="M31"/>
  <c r="L30"/>
  <c r="M30"/>
  <c r="L29"/>
  <c r="M29"/>
  <c r="K30"/>
  <c r="K31"/>
  <c r="K32"/>
  <c r="K33"/>
  <c r="K29"/>
  <c r="N25"/>
  <c r="N24"/>
  <c r="N19"/>
  <c r="N21"/>
  <c r="N18"/>
  <c r="J14" i="9"/>
  <c r="J15"/>
  <c r="J16"/>
  <c r="J13"/>
  <c r="J24" i="13"/>
  <c r="J23"/>
  <c r="I24"/>
  <c r="I25"/>
  <c r="I26"/>
  <c r="I27"/>
  <c r="H24"/>
  <c r="H25"/>
  <c r="H26"/>
  <c r="H27"/>
  <c r="H23"/>
  <c r="I23"/>
  <c r="G24"/>
  <c r="G25"/>
  <c r="G26"/>
  <c r="G27"/>
  <c r="G23"/>
  <c r="J14"/>
  <c r="J13"/>
  <c r="H22" i="10"/>
  <c r="I22"/>
  <c r="H21"/>
  <c r="I21"/>
  <c r="H20"/>
  <c r="I20"/>
  <c r="I19"/>
  <c r="J19" s="1"/>
  <c r="H19"/>
  <c r="H18"/>
  <c r="I18"/>
  <c r="G19"/>
  <c r="G20"/>
  <c r="G21"/>
  <c r="G22"/>
  <c r="G18"/>
  <c r="J14"/>
  <c r="J18"/>
  <c r="J13"/>
  <c r="J30" i="9"/>
  <c r="J31"/>
  <c r="J32"/>
  <c r="G30"/>
  <c r="G31"/>
  <c r="G32"/>
  <c r="G33"/>
  <c r="I32"/>
  <c r="H32"/>
  <c r="H31"/>
  <c r="I31"/>
  <c r="H30"/>
  <c r="I30"/>
  <c r="H29"/>
  <c r="I29"/>
  <c r="J29" s="1"/>
  <c r="G29"/>
  <c r="J25"/>
  <c r="J27"/>
  <c r="J24"/>
  <c r="J20"/>
  <c r="J22"/>
  <c r="J19"/>
  <c r="I56" i="7"/>
  <c r="I57"/>
  <c r="I58"/>
  <c r="I59"/>
  <c r="H56"/>
  <c r="H57"/>
  <c r="H58"/>
  <c r="H59"/>
  <c r="G56"/>
  <c r="G57"/>
  <c r="G58"/>
  <c r="G59"/>
  <c r="H55"/>
  <c r="I55"/>
  <c r="J51"/>
  <c r="J56"/>
  <c r="J50"/>
  <c r="E56"/>
  <c r="E57"/>
  <c r="E58"/>
  <c r="E59"/>
  <c r="D56"/>
  <c r="D57"/>
  <c r="D58"/>
  <c r="D59"/>
  <c r="C56"/>
  <c r="C57"/>
  <c r="C58"/>
  <c r="C59"/>
  <c r="D55"/>
  <c r="E55"/>
  <c r="C55"/>
  <c r="G33"/>
  <c r="G55" s="1"/>
  <c r="J55" s="1"/>
  <c r="J29"/>
  <c r="J28"/>
  <c r="J19"/>
  <c r="J18"/>
  <c r="I61" i="8"/>
  <c r="J61" s="1"/>
  <c r="I62"/>
  <c r="I63"/>
  <c r="I64"/>
  <c r="H61"/>
  <c r="H62"/>
  <c r="H63"/>
  <c r="H64"/>
  <c r="G61"/>
  <c r="G62"/>
  <c r="G63"/>
  <c r="G64"/>
  <c r="H60"/>
  <c r="I60"/>
  <c r="G60"/>
  <c r="J56"/>
  <c r="J60"/>
  <c r="J55"/>
  <c r="J34"/>
  <c r="J33"/>
  <c r="J29"/>
  <c r="J28"/>
  <c r="J19"/>
  <c r="J18"/>
  <c r="J14"/>
  <c r="J13"/>
  <c r="J34" i="5"/>
  <c r="J33"/>
  <c r="I34"/>
  <c r="I35"/>
  <c r="I36"/>
  <c r="I37"/>
  <c r="H34"/>
  <c r="H35"/>
  <c r="H36"/>
  <c r="H37"/>
  <c r="G34"/>
  <c r="G35"/>
  <c r="G36"/>
  <c r="G37"/>
  <c r="H33"/>
  <c r="I33"/>
  <c r="G33"/>
  <c r="J46" i="7"/>
  <c r="J45"/>
  <c r="J14"/>
  <c r="J13"/>
  <c r="I20" i="6"/>
  <c r="I21"/>
  <c r="I22"/>
  <c r="H20"/>
  <c r="H21"/>
  <c r="H22"/>
  <c r="H19"/>
  <c r="I19"/>
  <c r="H18"/>
  <c r="I18"/>
  <c r="G19"/>
  <c r="G20"/>
  <c r="G21"/>
  <c r="G22"/>
  <c r="G18"/>
  <c r="J14"/>
  <c r="J18"/>
  <c r="J19"/>
  <c r="J21"/>
  <c r="J13"/>
  <c r="J29" i="5"/>
  <c r="J28"/>
  <c r="J14"/>
  <c r="J13"/>
  <c r="H32" i="3"/>
  <c r="I32"/>
  <c r="H31"/>
  <c r="I31"/>
  <c r="H30"/>
  <c r="I30"/>
  <c r="G30"/>
  <c r="G31"/>
  <c r="G32"/>
  <c r="G33"/>
  <c r="J25"/>
  <c r="J30"/>
  <c r="J32"/>
  <c r="J24"/>
  <c r="I18"/>
  <c r="I29" s="1"/>
  <c r="J29" s="1"/>
  <c r="G18"/>
  <c r="G29" s="1"/>
  <c r="H18"/>
  <c r="H29" s="1"/>
  <c r="J14"/>
  <c r="J19"/>
  <c r="J21"/>
  <c r="J13"/>
  <c r="I50" i="1"/>
  <c r="I51"/>
  <c r="I52"/>
  <c r="I53"/>
  <c r="H50"/>
  <c r="H51"/>
  <c r="H52"/>
  <c r="H53"/>
  <c r="G50"/>
  <c r="G51"/>
  <c r="G52"/>
  <c r="G53"/>
  <c r="H49"/>
  <c r="I49"/>
  <c r="G49"/>
  <c r="J35"/>
  <c r="J39"/>
  <c r="J40"/>
  <c r="J44"/>
  <c r="J45"/>
  <c r="J47"/>
  <c r="J50"/>
  <c r="J52"/>
  <c r="J34"/>
  <c r="G28"/>
  <c r="J14"/>
  <c r="J18"/>
  <c r="J21"/>
  <c r="J23"/>
  <c r="J24"/>
  <c r="J28"/>
  <c r="J29"/>
  <c r="J31"/>
  <c r="J13"/>
  <c r="H29" i="2"/>
  <c r="I29"/>
  <c r="H28"/>
  <c r="I28"/>
  <c r="G29"/>
  <c r="G30"/>
  <c r="G31"/>
  <c r="G32"/>
  <c r="G28"/>
  <c r="J19"/>
  <c r="J18"/>
  <c r="J14"/>
  <c r="J23"/>
  <c r="J24"/>
  <c r="J28"/>
  <c r="J29"/>
  <c r="J13"/>
  <c r="C29"/>
  <c r="C30"/>
  <c r="C31"/>
  <c r="C32"/>
  <c r="E29"/>
  <c r="E30"/>
  <c r="E31"/>
  <c r="E32"/>
  <c r="D29"/>
  <c r="D30"/>
  <c r="D31"/>
  <c r="D32"/>
  <c r="E50" i="1"/>
  <c r="E51"/>
  <c r="E52"/>
  <c r="E53"/>
  <c r="D50"/>
  <c r="D51"/>
  <c r="D52"/>
  <c r="D53"/>
  <c r="C50"/>
  <c r="C51"/>
  <c r="C52"/>
  <c r="C53"/>
  <c r="D44"/>
  <c r="E44"/>
  <c r="C44"/>
  <c r="F35"/>
  <c r="C28"/>
  <c r="C30" i="3"/>
  <c r="C31"/>
  <c r="C32"/>
  <c r="C33"/>
  <c r="C18"/>
  <c r="E30" i="9"/>
  <c r="E31"/>
  <c r="E32"/>
  <c r="D30"/>
  <c r="D31"/>
  <c r="D32"/>
  <c r="D33"/>
  <c r="C30"/>
  <c r="C31"/>
  <c r="C32"/>
  <c r="C33"/>
  <c r="C24"/>
  <c r="E23"/>
  <c r="E19" s="1"/>
  <c r="D19"/>
  <c r="C19" i="6"/>
  <c r="C20"/>
  <c r="C21"/>
  <c r="C22"/>
  <c r="C13"/>
  <c r="E34" i="5"/>
  <c r="E35"/>
  <c r="E36"/>
  <c r="E37"/>
  <c r="D34"/>
  <c r="D35"/>
  <c r="D36"/>
  <c r="D37"/>
  <c r="D33"/>
  <c r="E33"/>
  <c r="C34"/>
  <c r="C35"/>
  <c r="C36"/>
  <c r="C37"/>
  <c r="C33"/>
  <c r="F40" i="7"/>
  <c r="C19" i="9"/>
  <c r="N58" i="7" l="1"/>
  <c r="N56"/>
  <c r="J18" i="3"/>
  <c r="J49" i="1"/>
  <c r="E33" i="9"/>
  <c r="C18" i="12"/>
  <c r="C29" i="9"/>
  <c r="F20"/>
  <c r="F22"/>
  <c r="F24"/>
  <c r="F25"/>
  <c r="F27"/>
  <c r="F30"/>
  <c r="F31"/>
  <c r="F32"/>
  <c r="F19"/>
  <c r="F55" i="7"/>
  <c r="F50"/>
  <c r="F51"/>
  <c r="F56"/>
  <c r="F46"/>
  <c r="F45"/>
  <c r="F39"/>
  <c r="F14"/>
  <c r="F13"/>
  <c r="C18" i="6"/>
  <c r="F14"/>
  <c r="F19"/>
  <c r="F13"/>
  <c r="F23" i="5"/>
  <c r="F24"/>
  <c r="F28"/>
  <c r="F29"/>
  <c r="F34"/>
  <c r="F14"/>
  <c r="F13"/>
  <c r="C29" i="3"/>
  <c r="F29" s="1"/>
  <c r="F25"/>
  <c r="F30"/>
  <c r="F32"/>
  <c r="F24"/>
  <c r="F14"/>
  <c r="F18"/>
  <c r="F19"/>
  <c r="F21"/>
  <c r="F13"/>
  <c r="D49" i="1"/>
  <c r="E49"/>
  <c r="F50"/>
  <c r="F52"/>
  <c r="C49"/>
  <c r="F40"/>
  <c r="F44"/>
  <c r="F45"/>
  <c r="F47"/>
  <c r="F39"/>
  <c r="F34"/>
  <c r="F24"/>
  <c r="F28"/>
  <c r="F29"/>
  <c r="F31"/>
  <c r="F23"/>
  <c r="D28" i="2"/>
  <c r="E28"/>
  <c r="F29"/>
  <c r="C28"/>
  <c r="F28" s="1"/>
  <c r="F18"/>
  <c r="F19"/>
  <c r="F24"/>
  <c r="F14"/>
  <c r="F13"/>
  <c r="E61" i="8"/>
  <c r="E62"/>
  <c r="E63"/>
  <c r="E64"/>
  <c r="D61"/>
  <c r="D62"/>
  <c r="D63"/>
  <c r="D64"/>
  <c r="D60"/>
  <c r="E60"/>
  <c r="C61"/>
  <c r="C62"/>
  <c r="C63"/>
  <c r="C64"/>
  <c r="C60"/>
  <c r="F56"/>
  <c r="F55"/>
  <c r="F29"/>
  <c r="F28"/>
  <c r="F19"/>
  <c r="F18"/>
  <c r="F14"/>
  <c r="F13"/>
  <c r="F14" i="9"/>
  <c r="F15"/>
  <c r="F16"/>
  <c r="E13"/>
  <c r="E29" s="1"/>
  <c r="D13"/>
  <c r="D29" s="1"/>
  <c r="F19" i="10"/>
  <c r="F18"/>
  <c r="C19"/>
  <c r="C20"/>
  <c r="C21"/>
  <c r="C22"/>
  <c r="C18"/>
  <c r="F14"/>
  <c r="F13"/>
  <c r="F24" i="13"/>
  <c r="F23"/>
  <c r="C24"/>
  <c r="C25"/>
  <c r="C26"/>
  <c r="C27"/>
  <c r="C23"/>
  <c r="F14"/>
  <c r="F18"/>
  <c r="F19"/>
  <c r="F13"/>
  <c r="F13" i="9" l="1"/>
  <c r="F60" i="8"/>
  <c r="F61"/>
  <c r="F49" i="1"/>
  <c r="F29" i="9"/>
  <c r="F33" i="5"/>
</calcChain>
</file>

<file path=xl/sharedStrings.xml><?xml version="1.0" encoding="utf-8"?>
<sst xmlns="http://schemas.openxmlformats.org/spreadsheetml/2006/main" count="746" uniqueCount="139">
  <si>
    <t>Приложение № 7 к Порядку</t>
  </si>
  <si>
    <t>Наименования подпрограммы, структурного элемента</t>
  </si>
  <si>
    <t>Источники финансирования</t>
  </si>
  <si>
    <t>всего за 20 ___ - 20 ___ годы</t>
  </si>
  <si>
    <t>Планируемый объем финансирования</t>
  </si>
  <si>
    <t>Профинан-сировано (тыс. руб.)</t>
  </si>
  <si>
    <t>Выполнено (тыс. руб.)</t>
  </si>
  <si>
    <t xml:space="preserve">Степень и результаты выполнения мероприятия </t>
  </si>
  <si>
    <t xml:space="preserve">Степень и результаты выполнения программы </t>
  </si>
  <si>
    <t>по программе (тыс. руб.)</t>
  </si>
  <si>
    <t>Итого</t>
  </si>
  <si>
    <t>Средства бюджета МО «Город Ивангород»</t>
  </si>
  <si>
    <t>Средства федерального бюджета</t>
  </si>
  <si>
    <t>Средства бюджета Ленинградской области</t>
  </si>
  <si>
    <t>Внебюджетные источники</t>
  </si>
  <si>
    <t>Итого по муниципальной программе</t>
  </si>
  <si>
    <t xml:space="preserve">Наименование муниципальной программы </t>
  </si>
  <si>
    <t>Срок реализации программы</t>
  </si>
  <si>
    <t>Основные направления реализации муниципальной программы (подпрограммы), структурных элементов</t>
  </si>
  <si>
    <t>2022-2024</t>
  </si>
  <si>
    <t>Отдел по местному самоуправлению и социальным вопросам</t>
  </si>
  <si>
    <t>Администрация МО «Город Ивангород»</t>
  </si>
  <si>
    <t xml:space="preserve"> Организация и проведение физкультурно-оздоровительных и спортивных  мероприятий.</t>
  </si>
  <si>
    <t xml:space="preserve"> Организация и проведение городских мероприятий культуры.</t>
  </si>
  <si>
    <t>Муниципальная программа «Молодежь Ивангорода»</t>
  </si>
  <si>
    <t>Организация и проведение городских мероприятий в сфере молодежной политики.</t>
  </si>
  <si>
    <t>Муниципальная программа «Капитальный ремонт и ремонт, реконструкция и строительство дорог местного значения и дорожных сооружений в границах  МО «Город Ивангород»</t>
  </si>
  <si>
    <t>Капитальный ремонт и ремонт, реконструкция и строительство дорог местного значения и дорожных сооружений.</t>
  </si>
  <si>
    <t xml:space="preserve">1.Безопасность дорожного движения на территории МО «Ивангородское городское поселение».                 </t>
  </si>
  <si>
    <t>1.Ремонт и содержание</t>
  </si>
  <si>
    <t xml:space="preserve">объектов муниципального имущества.                                      2.Ремонт и содержание объектов собственности.              </t>
  </si>
  <si>
    <t xml:space="preserve">  3.Уплата взносов на капитальный ремонт МКД.           </t>
  </si>
  <si>
    <t>Профилактика экстремизма и терроризма, минимизация и (или) ликвидация последствий их проявлений.</t>
  </si>
  <si>
    <t>№ п/п</t>
  </si>
  <si>
    <t>Координатор (разработчик) муниципальной программы</t>
  </si>
  <si>
    <t>Муниципальный заказчик муниципальной программы</t>
  </si>
  <si>
    <t>Средства бюджета МО «Ивангородское городское поселение»</t>
  </si>
  <si>
    <t>Форма оперативного (годового, итогового) отчета о выполнении муниципальной программы "Капитальный ремонт и ремонт, реконструкция и строительство дорог местного значения и дорожных сооружений в границах МО "Ивангородское городское поселение"</t>
  </si>
  <si>
    <t>Форма оперативного (годового, итогового) отчета о выполнении муниципальной программы "Профилактика терроризма и экстремизма на территории МО "Ивангородское городское поселение"</t>
  </si>
  <si>
    <t>Обеспечение деятельности (услуги, работы) муниципальных учреждений</t>
  </si>
  <si>
    <t>Приобретение наглядной агитации и спецлитературы в целях профилактики терроризма и экстремизма</t>
  </si>
  <si>
    <t>Средства бюджета МО «Ивангородское городское поселение"</t>
  </si>
  <si>
    <t>1. Безопасность дорожного движения на территории МО "Ивангородское городское поселение".         2. Благоустройство административного центра МО "Ивангородское городское поселение".</t>
  </si>
  <si>
    <t>Муниципальная программа "Благоустройство населенных пунктов в МО "Ивангородское городское поселение"</t>
  </si>
  <si>
    <t>Благоустройство территории МО "Ивангородское городское поселение".</t>
  </si>
  <si>
    <t>Муниципальная программа «Защита населения и территории от чрезвычайных ситуаций природного и техногенного характера и обеспечение пожарной безопасности на территории МО "Ивангородское городское поселение»</t>
  </si>
  <si>
    <t>Главный специалист по ГО и ЧС  АМО «Ивангородское городское поселение»</t>
  </si>
  <si>
    <t>Обеспечение общественной безопасности, предупреждение и ликвидация последствий чрезвычайных ситуаций на территории МО "Ивангородское городское поселение".</t>
  </si>
  <si>
    <t>Муниципальная программа «Профилактика терроризма и экстремизма на территории МО "Ивангородское городское поселение"</t>
  </si>
  <si>
    <t>Муниципальная программа «Развитие физической культуры и спорта в МО «Ивангородкое городское поселение»</t>
  </si>
  <si>
    <t>Администрация МО «Ивангородское городское поселение</t>
  </si>
  <si>
    <t>Администрация МО «Ивангородское городское поселение»</t>
  </si>
  <si>
    <t>Администрация МО «Ивангородское городское поселение"</t>
  </si>
  <si>
    <t>Муниципальная программа «Развитие культуры в МО "Ивангородское городское поселение»</t>
  </si>
  <si>
    <t>Муниципальная программа «Капитальный ремонт и ремонт, реконструкция и строителтсво дорог местного значения и дорожных сооружений в границах МО "Ивангородское городское поселение »</t>
  </si>
  <si>
    <t>Муниципальная программа «Укрепление межнационального и межконфессионального согласия, профилактика межнациональных конфликтов в МО «Ивангородское городское поселение» на 2020-2023 годы</t>
  </si>
  <si>
    <t>Муниципальная программа «Реализация инициативных предложений жителей МО " Ивангородское городское поселение"</t>
  </si>
  <si>
    <t>Муниципальная программа «Управление и распоряжение муниципальным имуществом» МО "Ивангородское городское поселение"</t>
  </si>
  <si>
    <t>Муниципальная программа "Формирование комфортной городской среды на территории муниципального образования "Ивангородское городское поселение"</t>
  </si>
  <si>
    <t>Благоустройство дворовых территорий МО «Ивангородское городское поселение".</t>
  </si>
  <si>
    <t>Форма оперативного (годового, итогового) отчета о выполнении муниципальной программы" Реализация инициативных предложений жителей МО "Ивангородское городское поселение"</t>
  </si>
  <si>
    <t>Комплекс процессных мероприятий "Безопасность дорожного движения на территории МО "Ивангородское городское поселение"</t>
  </si>
  <si>
    <t>Форма оперативного (годового, итогового) отчета о выполнении муниципальной программы "Формирование комфортной городской среды на территории муниципального образования "Ивангородское городское поселение"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</si>
  <si>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</si>
  <si>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</si>
  <si>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Форма оперативного (годового, итогового) отчета о выполнении муниципальной программы "Развитие культуры в МО "Ивангородское городское поселение"</t>
  </si>
  <si>
    <t>Форма оперативного (годового, итогового) отчета о выполнении муниципальной программы "Развитие физической культуры и спорта в МО "Ивангородское городское поселение"</t>
  </si>
  <si>
    <t>Форма оперативного (годового, итогового) отчета о выполнении муниципальной программы "Молодежь Ивангорода"</t>
  </si>
  <si>
    <t>Комплекс процессных мероприятий "Управление и распоряжение муниципальным имуществом"</t>
  </si>
  <si>
    <t>Ремонт и содержание объектов собственности</t>
  </si>
  <si>
    <t>Комплекс процессных мероприятий "Приобретение и содержание коммунальной техники"</t>
  </si>
  <si>
    <t>Форма оперативного (годового, итогового) отчета о выполнении муниципальной программы "Обеспечение качественным жильем граждан на территории МО "Ивангородское городское поселение"</t>
  </si>
  <si>
    <t>Комплекс процессных мероприятий "Жилье для молодежи"</t>
  </si>
  <si>
    <t>Реализация мероприятий по обеспечению жильем молодых семей</t>
  </si>
  <si>
    <t>Вывоз твердых коммунальных отходов</t>
  </si>
  <si>
    <t>Комплекс процессных мероприятий "Обеспечение условий реализации программы"</t>
  </si>
  <si>
    <t>Форма оперативного (годового, итогового) отчета о выполнении муниципальной программы "Благоустройство населенных пунктов в МО "Ивангородское городское поселение"</t>
  </si>
  <si>
    <t>Комплекс процессных мероприятий" Капитальный ремонт и ремонт, реконструкция и строительство дорог местного значения и дорожных сооружений"</t>
  </si>
  <si>
    <t>Форма оперативного (годового, итогового) отчета о выполнении муниципальной программы "Управление и распоряжение муниципальным имуществом МО "Ивангородское городское поселение"</t>
  </si>
  <si>
    <t>Комплекс процессных мероприятий "Формирование благоприятных условий и развития творческого потенциала населения"</t>
  </si>
  <si>
    <t>Организация и проведение мероприятий в сфере культуры</t>
  </si>
  <si>
    <t xml:space="preserve"> Поддержка развития общественной инфраструктуры муниципального значения</t>
  </si>
  <si>
    <t xml:space="preserve"> Обеспечение деятиельности (услуги, работы) муниципальных учреждений</t>
  </si>
  <si>
    <t>Комплекс процессных мероприятий " Обеспечение условий для развития физической культуры и массового спорта"</t>
  </si>
  <si>
    <t>Комплекс процессных мероприятий "Организация и осуществление мероприятий по работе с молодежью"</t>
  </si>
  <si>
    <t xml:space="preserve"> Организация и проведение мероприятий с детьми и молодежью</t>
  </si>
  <si>
    <t>Содействие трудовой адаптации и занятости молодежи</t>
  </si>
  <si>
    <t>Муниципальная программа "Обеспечение качетсвеннм жильем граждан на территории МО "Ивангородское городское поселение"</t>
  </si>
  <si>
    <t>Муниципальная поддержка решения жилищной проблемы граждан, в том числе молодежи и молодых семей, молодых специалистов(молодых педагогов), признанных в установленном порядке, нуждающимися в улучшении жилищных условий на территории муниципального образования Ивангородкое городское поселение.</t>
  </si>
  <si>
    <t>Создание в МО «Ивангородское городское поселение» толерантной среды на основе ценностей многонационального российского общества, общероссийской гражданской идентичности и социально-культурного самосознания, принципов соблюдения прав и свобод человека.</t>
  </si>
  <si>
    <t>*- финансирование не предусмотрено.</t>
  </si>
  <si>
    <t>Руководитель</t>
  </si>
  <si>
    <t>Волкова М.В.</t>
  </si>
  <si>
    <t>Соснин А.В.</t>
  </si>
  <si>
    <t>за январь - март 2023 года</t>
  </si>
  <si>
    <t>Поддержка отрасли культуры, спорта и молодежной политики</t>
  </si>
  <si>
    <t>Организация и проведение физкультурных и спортивных мероприятий</t>
  </si>
  <si>
    <t>Дополнительные расходы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№597 «О мероприятиях по реализации государственной социальной политики»</t>
  </si>
  <si>
    <t>Комплекс процессных мероприятий "Организация  временных рабочих мест для подростков"</t>
  </si>
  <si>
    <t>Организация работы трудовых бригад</t>
  </si>
  <si>
    <t>за январь -март 2023 года</t>
  </si>
  <si>
    <t>на 2023 год (тыс. руб.)</t>
  </si>
  <si>
    <t>на 2023год (тыс. руб.)</t>
  </si>
  <si>
    <t>Чураков А.Ю.</t>
  </si>
  <si>
    <t>Ремонт автомобильных дорог общего пользования местного значения</t>
  </si>
  <si>
    <t>Капитальный ремонт и ремонт автомобильных дорог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</si>
  <si>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</si>
  <si>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Ерохина О.Ю.</t>
  </si>
  <si>
    <t>Прочие мероприятия в сфере жилищно-коммунального хозяйства</t>
  </si>
  <si>
    <t>Уплата взносов на капитальный ремонт общего имущества многоквартирных домов, расположенных на территории МО «Ивангородское городское поселение»</t>
  </si>
  <si>
    <t>Приложение № 6 к Порядку</t>
  </si>
  <si>
    <t>Мероприятия по организации электроснабжения населенных пунктов и повышению энергетической эффективности</t>
  </si>
  <si>
    <t>Комплекс процессных мероприятий  "Участие в организации деятельности по накоплению и транспортированию твердых коммунальных отходов"</t>
  </si>
  <si>
    <t>Комплекс процессных мероприятий «Формирование комфортной городской среды»</t>
  </si>
  <si>
    <t>Реализация мероприятий по благоустройству дворовых территорий муниципальных образований Ленинградской области</t>
  </si>
  <si>
    <t>Реализация мероприятий, направленных на повышение качества городской среды</t>
  </si>
  <si>
    <t>Комплекс процессных мероприятий "Обеспечение общественной безопасности, предупреждение и ликвидация последствий чрезвычайных ситуаций на территории МО "Ивангородское городское поселение"</t>
  </si>
  <si>
    <t>Мероприятия в области гражданской обороны, чрезвычайных ситуациях и пожарной безопасности</t>
  </si>
  <si>
    <t>Комплекс процессных мероприятий "Обеспечение безопасности граждан на территории МО "Ивангородское городское песеление"</t>
  </si>
  <si>
    <t>Форма оперативного (годового, итогового) отчета о выполнении муниципальной программы "Защита населения от чрезвычайных ситуаций природного , техногенного характера и обеспечения пожарной безопасности на территории МО "Ивангородское городское поселение"</t>
  </si>
  <si>
    <t>за январь -март 2023года</t>
  </si>
  <si>
    <t>2018-2024</t>
  </si>
  <si>
    <t>2021-2023</t>
  </si>
  <si>
    <t>Комплекс процессных мероприятий   "Благоустройство территории МО "Ивангородское городское поселение"</t>
  </si>
  <si>
    <t>за январь - июнь 2023 года</t>
  </si>
  <si>
    <t>Дополнительные расходы на проведение мероприятий культуры по разделу "Культура и кинематография"</t>
  </si>
  <si>
    <t>Иные межбюджетные трансферты за счет резервного фонда Правительства Ленинградской области</t>
  </si>
  <si>
    <t>Содержание , обслуживание, капитальный и текущий ремонт объектов теплоснабжения</t>
  </si>
  <si>
    <t>Комплекс процессных мероприятий "Постановка на государственный кадастровый учет объектов недвижимости и земельных ресурсов"</t>
  </si>
  <si>
    <t>Мероприятия по землеустройству и землепользованию</t>
  </si>
  <si>
    <t>Содержание, поддержание и улучшение санитарного и эстетического состояния территории муниципального образования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</si>
  <si>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</si>
  <si>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за январь - сентябрь 2023 года</t>
  </si>
  <si>
    <t>Топографо-геодезические, картографические и землеустроительные работы</t>
  </si>
  <si>
    <t>всего за 2023 год</t>
  </si>
  <si>
    <t>Организация освещения улиц</t>
  </si>
  <si>
    <t>Отдел городской инфраструктуры</t>
  </si>
  <si>
    <t>Отдел экономики,инвестиций, муниципального имущества и архитектуры</t>
  </si>
  <si>
    <t>Отдел экономики, инвестиций, муниципального имущества и архитектуры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</si>
</sst>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Alignment="1">
      <alignment horizontal="right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center" vertical="top" wrapText="1"/>
    </xf>
    <xf numFmtId="10" fontId="0" fillId="0" borderId="0" xfId="0" applyNumberFormat="1"/>
    <xf numFmtId="0" fontId="4" fillId="0" borderId="0" xfId="0" applyFont="1" applyFill="1" applyBorder="1" applyAlignment="1">
      <alignment horizontal="justify" vertical="top" wrapText="1"/>
    </xf>
    <xf numFmtId="0" fontId="4" fillId="0" borderId="8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justify" vertical="top" wrapText="1"/>
    </xf>
    <xf numFmtId="0" fontId="7" fillId="0" borderId="0" xfId="0" applyFont="1" applyAlignment="1">
      <alignment horizontal="right"/>
    </xf>
    <xf numFmtId="0" fontId="9" fillId="0" borderId="6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1" fillId="0" borderId="0" xfId="0" applyFont="1"/>
    <xf numFmtId="0" fontId="7" fillId="0" borderId="0" xfId="0" applyFont="1" applyFill="1" applyBorder="1" applyAlignment="1">
      <alignment horizontal="right" vertical="top" wrapText="1"/>
    </xf>
    <xf numFmtId="0" fontId="5" fillId="0" borderId="20" xfId="0" applyFont="1" applyFill="1" applyBorder="1" applyAlignment="1">
      <alignment horizontal="justify" vertical="top" wrapText="1"/>
    </xf>
    <xf numFmtId="0" fontId="5" fillId="0" borderId="7" xfId="0" applyFont="1" applyFill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13" fillId="0" borderId="23" xfId="0" applyNumberFormat="1" applyFont="1" applyBorder="1" applyAlignment="1" applyProtection="1">
      <alignment horizontal="center" vertical="center" wrapText="1"/>
    </xf>
    <xf numFmtId="0" fontId="1" fillId="0" borderId="16" xfId="0" applyFont="1" applyBorder="1" applyAlignment="1">
      <alignment vertical="top" wrapText="1"/>
    </xf>
    <xf numFmtId="4" fontId="12" fillId="0" borderId="8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164" fontId="0" fillId="0" borderId="0" xfId="0" applyNumberFormat="1"/>
    <xf numFmtId="2" fontId="9" fillId="0" borderId="19" xfId="0" applyNumberFormat="1" applyFont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22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top" wrapText="1"/>
    </xf>
    <xf numFmtId="4" fontId="14" fillId="0" borderId="8" xfId="0" applyNumberFormat="1" applyFont="1" applyBorder="1" applyAlignment="1">
      <alignment horizontal="center" vertical="center" wrapText="1"/>
    </xf>
    <xf numFmtId="164" fontId="14" fillId="0" borderId="8" xfId="0" applyNumberFormat="1" applyFont="1" applyBorder="1" applyAlignment="1">
      <alignment horizontal="center" vertical="center" wrapText="1"/>
    </xf>
    <xf numFmtId="2" fontId="1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center" wrapText="1"/>
    </xf>
    <xf numFmtId="0" fontId="1" fillId="0" borderId="25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top" wrapText="1"/>
    </xf>
    <xf numFmtId="0" fontId="4" fillId="0" borderId="26" xfId="0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65" fontId="9" fillId="0" borderId="8" xfId="0" applyNumberFormat="1" applyFont="1" applyBorder="1" applyAlignment="1">
      <alignment horizontal="center" vertical="center" wrapText="1"/>
    </xf>
    <xf numFmtId="165" fontId="14" fillId="0" borderId="8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12" fillId="0" borderId="8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0" fillId="0" borderId="0" xfId="0" applyFont="1"/>
    <xf numFmtId="164" fontId="9" fillId="0" borderId="8" xfId="0" applyNumberFormat="1" applyFont="1" applyBorder="1" applyAlignment="1">
      <alignment horizontal="justify" vertical="top" wrapText="1"/>
    </xf>
    <xf numFmtId="164" fontId="14" fillId="0" borderId="8" xfId="0" applyNumberFormat="1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21" xfId="0" applyBorder="1" applyAlignment="1"/>
    <xf numFmtId="0" fontId="5" fillId="0" borderId="5" xfId="0" applyFont="1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9" fillId="0" borderId="17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1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7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4" fillId="0" borderId="22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0" fontId="4" fillId="0" borderId="1" xfId="0" applyNumberFormat="1" applyFont="1" applyBorder="1" applyAlignment="1">
      <alignment horizontal="center" vertical="top" wrapText="1"/>
    </xf>
    <xf numFmtId="10" fontId="4" fillId="0" borderId="7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>
      <selection activeCell="D19" sqref="D19"/>
    </sheetView>
  </sheetViews>
  <sheetFormatPr defaultRowHeight="15"/>
  <cols>
    <col min="1" max="1" width="4.85546875" customWidth="1"/>
    <col min="2" max="2" width="28.140625" customWidth="1"/>
    <col min="3" max="3" width="14.140625" customWidth="1"/>
    <col min="4" max="4" width="26.28515625" customWidth="1"/>
    <col min="5" max="5" width="25.7109375" customWidth="1"/>
    <col min="6" max="6" width="27.140625" customWidth="1"/>
    <col min="10" max="10" width="11.42578125" customWidth="1"/>
    <col min="11" max="11" width="12" customWidth="1"/>
    <col min="12" max="12" width="11.5703125" customWidth="1"/>
    <col min="13" max="13" width="12.5703125" customWidth="1"/>
  </cols>
  <sheetData>
    <row r="1" spans="1:6" ht="102" customHeight="1">
      <c r="A1" s="80" t="s">
        <v>33</v>
      </c>
      <c r="B1" s="80" t="s">
        <v>16</v>
      </c>
      <c r="C1" s="80" t="s">
        <v>17</v>
      </c>
      <c r="D1" s="80" t="s">
        <v>34</v>
      </c>
      <c r="E1" s="80" t="s">
        <v>35</v>
      </c>
      <c r="F1" s="80" t="s">
        <v>18</v>
      </c>
    </row>
    <row r="2" spans="1:6" ht="15.75" hidden="1" thickBot="1">
      <c r="A2" s="81"/>
      <c r="B2" s="81"/>
      <c r="C2" s="81"/>
      <c r="D2" s="84"/>
      <c r="E2" s="84"/>
      <c r="F2" s="81"/>
    </row>
    <row r="3" spans="1:6" ht="89.25" customHeight="1" thickBot="1">
      <c r="A3" s="7">
        <v>1</v>
      </c>
      <c r="B3" s="8" t="s">
        <v>49</v>
      </c>
      <c r="C3" s="8" t="s">
        <v>19</v>
      </c>
      <c r="D3" s="8" t="s">
        <v>20</v>
      </c>
      <c r="E3" s="8" t="s">
        <v>50</v>
      </c>
      <c r="F3" s="8" t="s">
        <v>22</v>
      </c>
    </row>
    <row r="4" spans="1:6" ht="89.25" customHeight="1" thickBot="1">
      <c r="A4" s="11">
        <v>2</v>
      </c>
      <c r="B4" s="8" t="s">
        <v>53</v>
      </c>
      <c r="C4" s="8" t="s">
        <v>19</v>
      </c>
      <c r="D4" s="8" t="s">
        <v>20</v>
      </c>
      <c r="E4" s="8" t="s">
        <v>50</v>
      </c>
      <c r="F4" s="8" t="s">
        <v>23</v>
      </c>
    </row>
    <row r="5" spans="1:6" ht="68.25" customHeight="1" thickBot="1">
      <c r="A5" s="7">
        <v>3</v>
      </c>
      <c r="B5" s="8" t="s">
        <v>24</v>
      </c>
      <c r="C5" s="8" t="s">
        <v>19</v>
      </c>
      <c r="D5" s="8" t="s">
        <v>20</v>
      </c>
      <c r="E5" s="8" t="s">
        <v>50</v>
      </c>
      <c r="F5" s="8" t="s">
        <v>23</v>
      </c>
    </row>
    <row r="6" spans="1:6" ht="15" hidden="1" customHeight="1">
      <c r="A6" s="7">
        <v>3</v>
      </c>
      <c r="B6" s="8" t="s">
        <v>24</v>
      </c>
      <c r="C6" s="8" t="s">
        <v>19</v>
      </c>
      <c r="D6" s="8" t="s">
        <v>20</v>
      </c>
      <c r="E6" s="8" t="s">
        <v>21</v>
      </c>
      <c r="F6" s="8" t="s">
        <v>25</v>
      </c>
    </row>
    <row r="7" spans="1:6" ht="15.75" hidden="1" customHeight="1" thickBot="1">
      <c r="A7" s="9"/>
      <c r="B7" s="82" t="s">
        <v>26</v>
      </c>
      <c r="C7" s="82" t="s">
        <v>19</v>
      </c>
      <c r="D7" s="82" t="s">
        <v>21</v>
      </c>
      <c r="E7" s="82" t="s">
        <v>21</v>
      </c>
      <c r="F7" s="82" t="s">
        <v>27</v>
      </c>
    </row>
    <row r="8" spans="1:6" ht="15.75" hidden="1" customHeight="1">
      <c r="A8" s="7">
        <v>4</v>
      </c>
      <c r="B8" s="83"/>
      <c r="C8" s="83"/>
      <c r="D8" s="83"/>
      <c r="E8" s="83"/>
      <c r="F8" s="83"/>
    </row>
    <row r="9" spans="1:6" ht="15" hidden="1" customHeight="1">
      <c r="A9" s="82">
        <v>4</v>
      </c>
      <c r="B9" s="82" t="s">
        <v>54</v>
      </c>
      <c r="C9" s="82" t="s">
        <v>19</v>
      </c>
      <c r="D9" s="82" t="s">
        <v>136</v>
      </c>
      <c r="E9" s="82" t="s">
        <v>50</v>
      </c>
      <c r="F9" s="10" t="s">
        <v>28</v>
      </c>
    </row>
    <row r="10" spans="1:6" ht="26.25" customHeight="1">
      <c r="A10" s="86"/>
      <c r="B10" s="86"/>
      <c r="C10" s="86"/>
      <c r="D10" s="86"/>
      <c r="E10" s="86"/>
      <c r="F10" s="86" t="s">
        <v>27</v>
      </c>
    </row>
    <row r="11" spans="1:6" ht="15" customHeight="1">
      <c r="A11" s="86"/>
      <c r="B11" s="86"/>
      <c r="C11" s="86"/>
      <c r="D11" s="86"/>
      <c r="E11" s="86"/>
      <c r="F11" s="87"/>
    </row>
    <row r="12" spans="1:6" ht="90" customHeight="1" thickBot="1">
      <c r="A12" s="83"/>
      <c r="B12" s="83"/>
      <c r="C12" s="83"/>
      <c r="D12" s="83"/>
      <c r="E12" s="83"/>
      <c r="F12" s="84"/>
    </row>
    <row r="13" spans="1:6" ht="147" customHeight="1" thickBot="1">
      <c r="A13" s="11">
        <v>5</v>
      </c>
      <c r="B13" s="8" t="s">
        <v>56</v>
      </c>
      <c r="C13" s="8" t="s">
        <v>19</v>
      </c>
      <c r="D13" s="8" t="s">
        <v>136</v>
      </c>
      <c r="E13" s="8" t="s">
        <v>51</v>
      </c>
      <c r="F13" s="8" t="s">
        <v>42</v>
      </c>
    </row>
    <row r="14" spans="1:6" ht="30.75" customHeight="1">
      <c r="A14" s="82">
        <v>6</v>
      </c>
      <c r="B14" s="82" t="s">
        <v>57</v>
      </c>
      <c r="C14" s="82" t="s">
        <v>19</v>
      </c>
      <c r="D14" s="82" t="s">
        <v>137</v>
      </c>
      <c r="E14" s="82" t="s">
        <v>52</v>
      </c>
      <c r="F14" s="10" t="s">
        <v>29</v>
      </c>
    </row>
    <row r="15" spans="1:6" ht="67.5" customHeight="1">
      <c r="A15" s="86"/>
      <c r="B15" s="86"/>
      <c r="C15" s="86"/>
      <c r="D15" s="86"/>
      <c r="E15" s="86"/>
      <c r="F15" s="10" t="s">
        <v>30</v>
      </c>
    </row>
    <row r="16" spans="1:6" ht="57" customHeight="1" thickBot="1">
      <c r="A16" s="83"/>
      <c r="B16" s="83"/>
      <c r="C16" s="83"/>
      <c r="D16" s="83"/>
      <c r="E16" s="83"/>
      <c r="F16" s="8" t="s">
        <v>31</v>
      </c>
    </row>
    <row r="17" spans="1:6" ht="80.25" customHeight="1" thickBot="1">
      <c r="A17" s="7">
        <v>7</v>
      </c>
      <c r="B17" s="8" t="s">
        <v>43</v>
      </c>
      <c r="C17" s="8" t="s">
        <v>19</v>
      </c>
      <c r="D17" s="8" t="s">
        <v>136</v>
      </c>
      <c r="E17" s="8" t="s">
        <v>52</v>
      </c>
      <c r="F17" s="8" t="s">
        <v>44</v>
      </c>
    </row>
    <row r="18" spans="1:6" ht="130.5" customHeight="1" thickBot="1">
      <c r="A18" s="11">
        <v>8</v>
      </c>
      <c r="B18" s="8" t="s">
        <v>58</v>
      </c>
      <c r="C18" s="8" t="s">
        <v>121</v>
      </c>
      <c r="D18" s="8" t="s">
        <v>136</v>
      </c>
      <c r="E18" s="8" t="s">
        <v>52</v>
      </c>
      <c r="F18" s="8" t="s">
        <v>59</v>
      </c>
    </row>
    <row r="19" spans="1:6" ht="159.75" customHeight="1" thickBot="1">
      <c r="A19" s="7">
        <v>9</v>
      </c>
      <c r="B19" s="8" t="s">
        <v>45</v>
      </c>
      <c r="C19" s="8" t="s">
        <v>122</v>
      </c>
      <c r="D19" s="8" t="s">
        <v>46</v>
      </c>
      <c r="E19" s="8" t="s">
        <v>52</v>
      </c>
      <c r="F19" s="8" t="s">
        <v>47</v>
      </c>
    </row>
    <row r="20" spans="1:6" ht="15.75" hidden="1" customHeight="1" thickBot="1">
      <c r="A20" s="27"/>
      <c r="B20" s="26"/>
      <c r="C20" s="26"/>
      <c r="D20" s="26"/>
      <c r="E20" s="26"/>
      <c r="F20" s="26"/>
    </row>
    <row r="21" spans="1:6" ht="104.25" customHeight="1" thickBot="1">
      <c r="A21" s="7">
        <v>10</v>
      </c>
      <c r="B21" s="8" t="s">
        <v>48</v>
      </c>
      <c r="C21" s="8" t="s">
        <v>19</v>
      </c>
      <c r="D21" s="8" t="s">
        <v>46</v>
      </c>
      <c r="E21" s="8" t="s">
        <v>51</v>
      </c>
      <c r="F21" s="8" t="s">
        <v>32</v>
      </c>
    </row>
    <row r="22" spans="1:6" ht="240" customHeight="1" thickBot="1">
      <c r="A22" s="11">
        <v>11</v>
      </c>
      <c r="B22" s="8" t="s">
        <v>87</v>
      </c>
      <c r="C22" s="8" t="s">
        <v>19</v>
      </c>
      <c r="D22" s="8" t="s">
        <v>138</v>
      </c>
      <c r="E22" s="8" t="s">
        <v>51</v>
      </c>
      <c r="F22" s="8" t="s">
        <v>88</v>
      </c>
    </row>
    <row r="23" spans="1:6" ht="219.75" customHeight="1" thickBot="1">
      <c r="A23" s="16">
        <v>12</v>
      </c>
      <c r="B23" s="8" t="s">
        <v>55</v>
      </c>
      <c r="C23" s="8" t="s">
        <v>19</v>
      </c>
      <c r="D23" s="8" t="s">
        <v>20</v>
      </c>
      <c r="E23" s="8" t="s">
        <v>51</v>
      </c>
      <c r="F23" s="8" t="s">
        <v>89</v>
      </c>
    </row>
    <row r="24" spans="1:6">
      <c r="A24" s="85" t="s">
        <v>90</v>
      </c>
      <c r="B24" s="85"/>
      <c r="C24" s="85"/>
      <c r="D24" s="85"/>
      <c r="E24" s="85"/>
      <c r="F24" s="85"/>
    </row>
  </sheetData>
  <mergeCells count="23">
    <mergeCell ref="A24:F24"/>
    <mergeCell ref="D9:D12"/>
    <mergeCell ref="A14:A16"/>
    <mergeCell ref="B14:B16"/>
    <mergeCell ref="C14:C16"/>
    <mergeCell ref="D14:D16"/>
    <mergeCell ref="E14:E16"/>
    <mergeCell ref="E9:E12"/>
    <mergeCell ref="F10:F12"/>
    <mergeCell ref="A9:A12"/>
    <mergeCell ref="B9:B12"/>
    <mergeCell ref="C9:C12"/>
    <mergeCell ref="A1:A2"/>
    <mergeCell ref="B1:B2"/>
    <mergeCell ref="C1:C2"/>
    <mergeCell ref="F1:F2"/>
    <mergeCell ref="B7:B8"/>
    <mergeCell ref="C7:C8"/>
    <mergeCell ref="D7:D8"/>
    <mergeCell ref="E7:E8"/>
    <mergeCell ref="F7:F8"/>
    <mergeCell ref="D1:D2"/>
    <mergeCell ref="E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R24"/>
  <sheetViews>
    <sheetView topLeftCell="A13" workbookViewId="0">
      <selection activeCell="O18" sqref="O18:R18"/>
    </sheetView>
  </sheetViews>
  <sheetFormatPr defaultRowHeight="15"/>
  <cols>
    <col min="1" max="2" width="21.28515625" customWidth="1"/>
    <col min="3" max="3" width="8.85546875" customWidth="1"/>
    <col min="4" max="4" width="9" customWidth="1"/>
    <col min="5" max="5" width="7.140625" customWidth="1"/>
    <col min="6" max="6" width="12.140625" customWidth="1"/>
    <col min="10" max="10" width="10" bestFit="1" customWidth="1"/>
    <col min="11" max="14" width="10" customWidth="1"/>
    <col min="17" max="17" width="9.85546875" customWidth="1"/>
    <col min="18" max="18" width="10" bestFit="1" customWidth="1"/>
  </cols>
  <sheetData>
    <row r="3" spans="1:18">
      <c r="I3" s="1" t="s">
        <v>110</v>
      </c>
    </row>
    <row r="5" spans="1:18" ht="57" customHeight="1">
      <c r="A5" s="105" t="s">
        <v>119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</row>
    <row r="7" spans="1:18" ht="15.75" thickBot="1"/>
    <row r="8" spans="1:18" ht="16.5" thickBot="1">
      <c r="A8" s="106" t="s">
        <v>1</v>
      </c>
      <c r="B8" s="106" t="s">
        <v>2</v>
      </c>
      <c r="C8" s="113" t="s">
        <v>94</v>
      </c>
      <c r="D8" s="114"/>
      <c r="E8" s="114"/>
      <c r="F8" s="115"/>
      <c r="G8" s="113" t="s">
        <v>124</v>
      </c>
      <c r="H8" s="114"/>
      <c r="I8" s="114"/>
      <c r="J8" s="115"/>
      <c r="K8" s="113" t="s">
        <v>132</v>
      </c>
      <c r="L8" s="114"/>
      <c r="M8" s="114"/>
      <c r="N8" s="115"/>
      <c r="O8" s="113" t="s">
        <v>134</v>
      </c>
      <c r="P8" s="114"/>
      <c r="Q8" s="114"/>
      <c r="R8" s="115"/>
    </row>
    <row r="9" spans="1:18" ht="63.75" customHeight="1">
      <c r="A9" s="112"/>
      <c r="B9" s="112"/>
      <c r="C9" s="2" t="s">
        <v>4</v>
      </c>
      <c r="D9" s="106" t="s">
        <v>5</v>
      </c>
      <c r="E9" s="106" t="s">
        <v>6</v>
      </c>
      <c r="F9" s="106" t="s">
        <v>7</v>
      </c>
      <c r="G9" s="2" t="s">
        <v>4</v>
      </c>
      <c r="H9" s="106" t="s">
        <v>5</v>
      </c>
      <c r="I9" s="106" t="s">
        <v>6</v>
      </c>
      <c r="J9" s="106" t="s">
        <v>7</v>
      </c>
      <c r="K9" s="2" t="s">
        <v>4</v>
      </c>
      <c r="L9" s="106" t="s">
        <v>5</v>
      </c>
      <c r="M9" s="106" t="s">
        <v>6</v>
      </c>
      <c r="N9" s="106" t="s">
        <v>7</v>
      </c>
      <c r="O9" s="2" t="s">
        <v>4</v>
      </c>
      <c r="P9" s="106" t="s">
        <v>5</v>
      </c>
      <c r="Q9" s="106" t="s">
        <v>6</v>
      </c>
      <c r="R9" s="106" t="s">
        <v>8</v>
      </c>
    </row>
    <row r="10" spans="1:18" ht="64.5" thickBot="1">
      <c r="A10" s="107"/>
      <c r="B10" s="107"/>
      <c r="C10" s="3" t="s">
        <v>102</v>
      </c>
      <c r="D10" s="107"/>
      <c r="E10" s="107"/>
      <c r="F10" s="107"/>
      <c r="G10" s="3" t="s">
        <v>101</v>
      </c>
      <c r="H10" s="107"/>
      <c r="I10" s="107"/>
      <c r="J10" s="107"/>
      <c r="K10" s="3" t="s">
        <v>101</v>
      </c>
      <c r="L10" s="107"/>
      <c r="M10" s="107"/>
      <c r="N10" s="107"/>
      <c r="O10" s="3" t="s">
        <v>9</v>
      </c>
      <c r="P10" s="107"/>
      <c r="Q10" s="107"/>
      <c r="R10" s="107"/>
    </row>
    <row r="11" spans="1:18" ht="15.75" thickBot="1">
      <c r="A11" s="4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</row>
    <row r="12" spans="1:18" ht="39" customHeight="1" thickBot="1">
      <c r="A12" s="117" t="s">
        <v>116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2"/>
    </row>
    <row r="13" spans="1:18" ht="15.75" thickBot="1">
      <c r="A13" s="111" t="s">
        <v>117</v>
      </c>
      <c r="B13" s="5" t="s">
        <v>10</v>
      </c>
      <c r="C13" s="30">
        <v>134.19999999999999</v>
      </c>
      <c r="D13" s="30">
        <v>3</v>
      </c>
      <c r="E13" s="30">
        <v>3</v>
      </c>
      <c r="F13" s="31">
        <f>E13/C13</f>
        <v>2.2354694485842028E-2</v>
      </c>
      <c r="G13" s="30">
        <v>134.19999999999999</v>
      </c>
      <c r="H13" s="30">
        <v>20</v>
      </c>
      <c r="I13" s="30">
        <v>20</v>
      </c>
      <c r="J13" s="31">
        <f>I13/G13</f>
        <v>0.1490312965722802</v>
      </c>
      <c r="K13" s="67">
        <v>134.19999999999999</v>
      </c>
      <c r="L13" s="67">
        <v>61.4</v>
      </c>
      <c r="M13" s="67">
        <v>61.4</v>
      </c>
      <c r="N13" s="31">
        <f>M13/K13</f>
        <v>0.45752608047690019</v>
      </c>
      <c r="O13" s="30">
        <v>134.19999999999999</v>
      </c>
      <c r="P13" s="30">
        <v>131.30000000000001</v>
      </c>
      <c r="Q13" s="30">
        <v>131.30000000000001</v>
      </c>
      <c r="R13" s="31">
        <f>Q13/O13</f>
        <v>0.97839046199701951</v>
      </c>
    </row>
    <row r="14" spans="1:18" ht="51" customHeight="1" thickBot="1">
      <c r="A14" s="109"/>
      <c r="B14" s="6" t="s">
        <v>36</v>
      </c>
      <c r="C14" s="30">
        <v>134.19999999999999</v>
      </c>
      <c r="D14" s="30">
        <v>3</v>
      </c>
      <c r="E14" s="30">
        <v>3</v>
      </c>
      <c r="F14" s="31">
        <f t="shared" ref="F14" si="0">E14/C14</f>
        <v>2.2354694485842028E-2</v>
      </c>
      <c r="G14" s="30">
        <v>134.19999999999999</v>
      </c>
      <c r="H14" s="30">
        <v>20</v>
      </c>
      <c r="I14" s="30">
        <v>20</v>
      </c>
      <c r="J14" s="31">
        <f t="shared" ref="J14:J19" si="1">I14/G14</f>
        <v>0.1490312965722802</v>
      </c>
      <c r="K14" s="67">
        <v>134.19999999999999</v>
      </c>
      <c r="L14" s="67">
        <v>61.4</v>
      </c>
      <c r="M14" s="67">
        <v>61.4</v>
      </c>
      <c r="N14" s="31">
        <f>M14/K14</f>
        <v>0.45752608047690019</v>
      </c>
      <c r="O14" s="30">
        <v>134.19999999999999</v>
      </c>
      <c r="P14" s="30">
        <v>131.30000000000001</v>
      </c>
      <c r="Q14" s="30">
        <v>131.30000000000001</v>
      </c>
      <c r="R14" s="31">
        <f t="shared" ref="R14" si="2">Q14/O14</f>
        <v>0.97839046199701951</v>
      </c>
    </row>
    <row r="15" spans="1:18" ht="45.75" thickBot="1">
      <c r="A15" s="109"/>
      <c r="B15" s="6" t="s">
        <v>12</v>
      </c>
      <c r="C15" s="30">
        <v>0</v>
      </c>
      <c r="D15" s="30">
        <v>0</v>
      </c>
      <c r="E15" s="30">
        <v>0</v>
      </c>
      <c r="F15" s="31">
        <v>0</v>
      </c>
      <c r="G15" s="30">
        <v>0</v>
      </c>
      <c r="H15" s="30">
        <v>0</v>
      </c>
      <c r="I15" s="30">
        <v>0</v>
      </c>
      <c r="J15" s="31">
        <v>0</v>
      </c>
      <c r="K15" s="67">
        <v>0</v>
      </c>
      <c r="L15" s="67">
        <v>0</v>
      </c>
      <c r="M15" s="67">
        <v>0</v>
      </c>
      <c r="N15" s="31">
        <v>0</v>
      </c>
      <c r="O15" s="30">
        <v>0</v>
      </c>
      <c r="P15" s="30">
        <v>0</v>
      </c>
      <c r="Q15" s="30">
        <v>0</v>
      </c>
      <c r="R15" s="31">
        <v>0</v>
      </c>
    </row>
    <row r="16" spans="1:18" ht="45.75" thickBot="1">
      <c r="A16" s="109"/>
      <c r="B16" s="6" t="s">
        <v>13</v>
      </c>
      <c r="C16" s="30">
        <v>0</v>
      </c>
      <c r="D16" s="30">
        <v>0</v>
      </c>
      <c r="E16" s="30">
        <v>0</v>
      </c>
      <c r="F16" s="31">
        <v>0</v>
      </c>
      <c r="G16" s="30">
        <v>0</v>
      </c>
      <c r="H16" s="30">
        <v>0</v>
      </c>
      <c r="I16" s="30">
        <v>0</v>
      </c>
      <c r="J16" s="31">
        <v>0</v>
      </c>
      <c r="K16" s="67">
        <v>0</v>
      </c>
      <c r="L16" s="67">
        <v>0</v>
      </c>
      <c r="M16" s="67">
        <v>0</v>
      </c>
      <c r="N16" s="31">
        <v>0</v>
      </c>
      <c r="O16" s="30">
        <v>0</v>
      </c>
      <c r="P16" s="30">
        <v>0</v>
      </c>
      <c r="Q16" s="30">
        <v>0</v>
      </c>
      <c r="R16" s="31">
        <v>0</v>
      </c>
    </row>
    <row r="17" spans="1:18" ht="30.75" thickBot="1">
      <c r="A17" s="110"/>
      <c r="B17" s="6" t="s">
        <v>14</v>
      </c>
      <c r="C17" s="30">
        <v>0</v>
      </c>
      <c r="D17" s="30">
        <v>0</v>
      </c>
      <c r="E17" s="30">
        <v>0</v>
      </c>
      <c r="F17" s="31">
        <v>0</v>
      </c>
      <c r="G17" s="30">
        <v>0</v>
      </c>
      <c r="H17" s="30">
        <v>0</v>
      </c>
      <c r="I17" s="30">
        <v>0</v>
      </c>
      <c r="J17" s="31">
        <v>0</v>
      </c>
      <c r="K17" s="67">
        <v>0</v>
      </c>
      <c r="L17" s="67">
        <v>0</v>
      </c>
      <c r="M17" s="67">
        <v>0</v>
      </c>
      <c r="N17" s="31">
        <v>0</v>
      </c>
      <c r="O17" s="30">
        <v>0</v>
      </c>
      <c r="P17" s="30">
        <v>0</v>
      </c>
      <c r="Q17" s="30">
        <v>0</v>
      </c>
      <c r="R17" s="31">
        <v>0</v>
      </c>
    </row>
    <row r="18" spans="1:18" ht="15.75" thickBot="1">
      <c r="A18" s="108" t="s">
        <v>15</v>
      </c>
      <c r="B18" s="5" t="s">
        <v>10</v>
      </c>
      <c r="C18" s="32">
        <f>C13</f>
        <v>134.19999999999999</v>
      </c>
      <c r="D18" s="32">
        <v>3</v>
      </c>
      <c r="E18" s="32">
        <v>3</v>
      </c>
      <c r="F18" s="33">
        <f>E18/C18</f>
        <v>2.2354694485842028E-2</v>
      </c>
      <c r="G18" s="32">
        <f>G13</f>
        <v>134.19999999999999</v>
      </c>
      <c r="H18" s="32">
        <f t="shared" ref="H18:I19" si="3">H13</f>
        <v>20</v>
      </c>
      <c r="I18" s="32">
        <f t="shared" si="3"/>
        <v>20</v>
      </c>
      <c r="J18" s="33">
        <f t="shared" si="1"/>
        <v>0.1490312965722802</v>
      </c>
      <c r="K18" s="68">
        <v>134.19999999999999</v>
      </c>
      <c r="L18" s="68">
        <v>61.4</v>
      </c>
      <c r="M18" s="68">
        <v>61.4</v>
      </c>
      <c r="N18" s="33">
        <f>M18/K18</f>
        <v>0.45752608047690019</v>
      </c>
      <c r="O18" s="32">
        <f>O13</f>
        <v>134.19999999999999</v>
      </c>
      <c r="P18" s="32">
        <f t="shared" ref="P18:Q18" si="4">P13</f>
        <v>131.30000000000001</v>
      </c>
      <c r="Q18" s="32">
        <f t="shared" si="4"/>
        <v>131.30000000000001</v>
      </c>
      <c r="R18" s="33">
        <f>Q18/O18</f>
        <v>0.97839046199701951</v>
      </c>
    </row>
    <row r="19" spans="1:18" ht="53.25" customHeight="1" thickBot="1">
      <c r="A19" s="109"/>
      <c r="B19" s="6" t="s">
        <v>36</v>
      </c>
      <c r="C19" s="30">
        <f t="shared" ref="C19:C22" si="5">C14</f>
        <v>134.19999999999999</v>
      </c>
      <c r="D19" s="30">
        <v>3</v>
      </c>
      <c r="E19" s="30">
        <v>3</v>
      </c>
      <c r="F19" s="31">
        <f t="shared" ref="F19" si="6">E19/C19</f>
        <v>2.2354694485842028E-2</v>
      </c>
      <c r="G19" s="30">
        <f t="shared" ref="G19:I22" si="7">G14</f>
        <v>134.19999999999999</v>
      </c>
      <c r="H19" s="30">
        <f t="shared" si="3"/>
        <v>20</v>
      </c>
      <c r="I19" s="30">
        <f t="shared" si="3"/>
        <v>20</v>
      </c>
      <c r="J19" s="31">
        <f t="shared" si="1"/>
        <v>0.1490312965722802</v>
      </c>
      <c r="K19" s="67">
        <v>134.19999999999999</v>
      </c>
      <c r="L19" s="67">
        <v>61.4</v>
      </c>
      <c r="M19" s="67">
        <v>61.4</v>
      </c>
      <c r="N19" s="31">
        <f>M19/K19</f>
        <v>0.45752608047690019</v>
      </c>
      <c r="O19" s="30">
        <f t="shared" ref="O19:Q22" si="8">O14</f>
        <v>134.19999999999999</v>
      </c>
      <c r="P19" s="30">
        <f t="shared" si="8"/>
        <v>131.30000000000001</v>
      </c>
      <c r="Q19" s="30">
        <f t="shared" si="8"/>
        <v>131.30000000000001</v>
      </c>
      <c r="R19" s="31">
        <f t="shared" ref="R19" si="9">Q19/O19</f>
        <v>0.97839046199701951</v>
      </c>
    </row>
    <row r="20" spans="1:18" ht="45.75" thickBot="1">
      <c r="A20" s="109"/>
      <c r="B20" s="6" t="s">
        <v>12</v>
      </c>
      <c r="C20" s="30">
        <f t="shared" si="5"/>
        <v>0</v>
      </c>
      <c r="D20" s="30">
        <v>0</v>
      </c>
      <c r="E20" s="30">
        <v>0</v>
      </c>
      <c r="F20" s="31">
        <v>0</v>
      </c>
      <c r="G20" s="30">
        <f t="shared" si="7"/>
        <v>0</v>
      </c>
      <c r="H20" s="30">
        <f t="shared" si="7"/>
        <v>0</v>
      </c>
      <c r="I20" s="30">
        <f t="shared" si="7"/>
        <v>0</v>
      </c>
      <c r="J20" s="31">
        <v>0</v>
      </c>
      <c r="K20" s="67">
        <v>0</v>
      </c>
      <c r="L20" s="67">
        <v>0</v>
      </c>
      <c r="M20" s="67">
        <v>0</v>
      </c>
      <c r="N20" s="31">
        <v>0</v>
      </c>
      <c r="O20" s="30">
        <f t="shared" si="8"/>
        <v>0</v>
      </c>
      <c r="P20" s="30">
        <f t="shared" si="8"/>
        <v>0</v>
      </c>
      <c r="Q20" s="30">
        <f t="shared" si="8"/>
        <v>0</v>
      </c>
      <c r="R20" s="31">
        <v>0</v>
      </c>
    </row>
    <row r="21" spans="1:18" ht="45.75" thickBot="1">
      <c r="A21" s="109"/>
      <c r="B21" s="6" t="s">
        <v>13</v>
      </c>
      <c r="C21" s="30">
        <f t="shared" si="5"/>
        <v>0</v>
      </c>
      <c r="D21" s="30">
        <v>0</v>
      </c>
      <c r="E21" s="30">
        <v>0</v>
      </c>
      <c r="F21" s="31">
        <v>0</v>
      </c>
      <c r="G21" s="30">
        <f t="shared" si="7"/>
        <v>0</v>
      </c>
      <c r="H21" s="30">
        <f t="shared" si="7"/>
        <v>0</v>
      </c>
      <c r="I21" s="30">
        <f t="shared" si="7"/>
        <v>0</v>
      </c>
      <c r="J21" s="31">
        <v>0</v>
      </c>
      <c r="K21" s="67">
        <v>0</v>
      </c>
      <c r="L21" s="67">
        <v>0</v>
      </c>
      <c r="M21" s="67">
        <v>0</v>
      </c>
      <c r="N21" s="31">
        <v>0</v>
      </c>
      <c r="O21" s="30">
        <f t="shared" si="8"/>
        <v>0</v>
      </c>
      <c r="P21" s="30">
        <f t="shared" si="8"/>
        <v>0</v>
      </c>
      <c r="Q21" s="30">
        <f t="shared" si="8"/>
        <v>0</v>
      </c>
      <c r="R21" s="31">
        <v>0</v>
      </c>
    </row>
    <row r="22" spans="1:18" ht="30.75" thickBot="1">
      <c r="A22" s="110"/>
      <c r="B22" s="6" t="s">
        <v>14</v>
      </c>
      <c r="C22" s="30">
        <f t="shared" si="5"/>
        <v>0</v>
      </c>
      <c r="D22" s="30">
        <v>0</v>
      </c>
      <c r="E22" s="30">
        <v>0</v>
      </c>
      <c r="F22" s="31">
        <v>0</v>
      </c>
      <c r="G22" s="30">
        <f t="shared" si="7"/>
        <v>0</v>
      </c>
      <c r="H22" s="30">
        <f t="shared" si="7"/>
        <v>0</v>
      </c>
      <c r="I22" s="30">
        <f t="shared" si="7"/>
        <v>0</v>
      </c>
      <c r="J22" s="31">
        <v>0</v>
      </c>
      <c r="K22" s="67">
        <v>0</v>
      </c>
      <c r="L22" s="67">
        <v>0</v>
      </c>
      <c r="M22" s="67">
        <v>0</v>
      </c>
      <c r="N22" s="31">
        <v>0</v>
      </c>
      <c r="O22" s="30">
        <f t="shared" si="8"/>
        <v>0</v>
      </c>
      <c r="P22" s="30">
        <f t="shared" si="8"/>
        <v>0</v>
      </c>
      <c r="Q22" s="30">
        <f t="shared" si="8"/>
        <v>0</v>
      </c>
      <c r="R22" s="31">
        <v>0</v>
      </c>
    </row>
    <row r="24" spans="1:18">
      <c r="A24" s="24" t="s">
        <v>91</v>
      </c>
      <c r="B24" s="25" t="s">
        <v>93</v>
      </c>
    </row>
  </sheetData>
  <mergeCells count="22">
    <mergeCell ref="A5:R5"/>
    <mergeCell ref="R9:R10"/>
    <mergeCell ref="A13:A17"/>
    <mergeCell ref="I9:I10"/>
    <mergeCell ref="J9:J10"/>
    <mergeCell ref="O8:R8"/>
    <mergeCell ref="A12:R12"/>
    <mergeCell ref="K8:N8"/>
    <mergeCell ref="L9:L10"/>
    <mergeCell ref="M9:M10"/>
    <mergeCell ref="N9:N10"/>
    <mergeCell ref="A18:A22"/>
    <mergeCell ref="P9:P10"/>
    <mergeCell ref="Q9:Q10"/>
    <mergeCell ref="D9:D10"/>
    <mergeCell ref="E9:E10"/>
    <mergeCell ref="F9:F10"/>
    <mergeCell ref="H9:H10"/>
    <mergeCell ref="A8:A10"/>
    <mergeCell ref="B8:B10"/>
    <mergeCell ref="C8:F8"/>
    <mergeCell ref="G8:J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R29"/>
  <sheetViews>
    <sheetView topLeftCell="A16" workbookViewId="0">
      <selection activeCell="T22" sqref="T22"/>
    </sheetView>
  </sheetViews>
  <sheetFormatPr defaultRowHeight="15"/>
  <cols>
    <col min="1" max="1" width="27.28515625" customWidth="1"/>
    <col min="2" max="2" width="20" customWidth="1"/>
    <col min="3" max="3" width="10" customWidth="1"/>
    <col min="5" max="5" width="9.85546875" customWidth="1"/>
    <col min="9" max="9" width="10" customWidth="1"/>
    <col min="10" max="10" width="10" bestFit="1" customWidth="1"/>
    <col min="11" max="14" width="10" customWidth="1"/>
    <col min="17" max="17" width="9.85546875" customWidth="1"/>
    <col min="18" max="18" width="10" bestFit="1" customWidth="1"/>
  </cols>
  <sheetData>
    <row r="3" spans="1:18">
      <c r="I3" s="1" t="s">
        <v>110</v>
      </c>
    </row>
    <row r="5" spans="1:18" ht="42.75" customHeight="1">
      <c r="A5" s="105" t="s">
        <v>38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</row>
    <row r="7" spans="1:18" ht="15.75" thickBot="1"/>
    <row r="8" spans="1:18" ht="16.5" thickBot="1">
      <c r="A8" s="106" t="s">
        <v>1</v>
      </c>
      <c r="B8" s="106" t="s">
        <v>2</v>
      </c>
      <c r="C8" s="113" t="s">
        <v>94</v>
      </c>
      <c r="D8" s="114"/>
      <c r="E8" s="114"/>
      <c r="F8" s="115"/>
      <c r="G8" s="113" t="s">
        <v>124</v>
      </c>
      <c r="H8" s="114"/>
      <c r="I8" s="114"/>
      <c r="J8" s="115"/>
      <c r="K8" s="113" t="s">
        <v>132</v>
      </c>
      <c r="L8" s="114"/>
      <c r="M8" s="114"/>
      <c r="N8" s="115"/>
      <c r="O8" s="113" t="s">
        <v>134</v>
      </c>
      <c r="P8" s="114"/>
      <c r="Q8" s="114"/>
      <c r="R8" s="115"/>
    </row>
    <row r="9" spans="1:18" ht="63.75" customHeight="1">
      <c r="A9" s="112"/>
      <c r="B9" s="112"/>
      <c r="C9" s="2" t="s">
        <v>4</v>
      </c>
      <c r="D9" s="106" t="s">
        <v>5</v>
      </c>
      <c r="E9" s="106" t="s">
        <v>6</v>
      </c>
      <c r="F9" s="106" t="s">
        <v>7</v>
      </c>
      <c r="G9" s="2" t="s">
        <v>4</v>
      </c>
      <c r="H9" s="106" t="s">
        <v>5</v>
      </c>
      <c r="I9" s="106" t="s">
        <v>6</v>
      </c>
      <c r="J9" s="106" t="s">
        <v>7</v>
      </c>
      <c r="K9" s="2" t="s">
        <v>4</v>
      </c>
      <c r="L9" s="106" t="s">
        <v>5</v>
      </c>
      <c r="M9" s="106" t="s">
        <v>6</v>
      </c>
      <c r="N9" s="106" t="s">
        <v>7</v>
      </c>
      <c r="O9" s="2" t="s">
        <v>4</v>
      </c>
      <c r="P9" s="106" t="s">
        <v>5</v>
      </c>
      <c r="Q9" s="106" t="s">
        <v>6</v>
      </c>
      <c r="R9" s="106" t="s">
        <v>8</v>
      </c>
    </row>
    <row r="10" spans="1:18" ht="64.5" thickBot="1">
      <c r="A10" s="107"/>
      <c r="B10" s="107"/>
      <c r="C10" s="3" t="s">
        <v>101</v>
      </c>
      <c r="D10" s="107"/>
      <c r="E10" s="107"/>
      <c r="F10" s="107"/>
      <c r="G10" s="3" t="s">
        <v>101</v>
      </c>
      <c r="H10" s="107"/>
      <c r="I10" s="107"/>
      <c r="J10" s="107"/>
      <c r="K10" s="3" t="s">
        <v>101</v>
      </c>
      <c r="L10" s="107"/>
      <c r="M10" s="107"/>
      <c r="N10" s="107"/>
      <c r="O10" s="3" t="s">
        <v>9</v>
      </c>
      <c r="P10" s="107"/>
      <c r="Q10" s="107"/>
      <c r="R10" s="107"/>
    </row>
    <row r="11" spans="1:18" ht="15.75" thickBot="1">
      <c r="A11" s="4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</row>
    <row r="12" spans="1:18" ht="16.5" thickBot="1">
      <c r="A12" s="117" t="s">
        <v>118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2"/>
    </row>
    <row r="13" spans="1:18" ht="15.75" thickBot="1">
      <c r="A13" s="111" t="s">
        <v>39</v>
      </c>
      <c r="B13" s="5" t="s">
        <v>10</v>
      </c>
      <c r="C13" s="30">
        <v>500</v>
      </c>
      <c r="D13" s="30">
        <v>0</v>
      </c>
      <c r="E13" s="30">
        <v>0</v>
      </c>
      <c r="F13" s="31">
        <f>E13/C13</f>
        <v>0</v>
      </c>
      <c r="G13" s="30">
        <v>500</v>
      </c>
      <c r="H13" s="30">
        <v>176.79</v>
      </c>
      <c r="I13" s="30">
        <v>176.79</v>
      </c>
      <c r="J13" s="31">
        <f>I13/G13</f>
        <v>0.35358000000000001</v>
      </c>
      <c r="K13" s="67">
        <v>500</v>
      </c>
      <c r="L13" s="67">
        <v>433.928</v>
      </c>
      <c r="M13" s="67">
        <v>433.928</v>
      </c>
      <c r="N13" s="31">
        <f>M13/K13</f>
        <v>0.86785599999999996</v>
      </c>
      <c r="O13" s="30">
        <v>794</v>
      </c>
      <c r="P13" s="30">
        <v>793.93</v>
      </c>
      <c r="Q13" s="30">
        <v>793.93</v>
      </c>
      <c r="R13" s="31">
        <f>Q13/O13</f>
        <v>0.99991183879093193</v>
      </c>
    </row>
    <row r="14" spans="1:18" ht="48.75" customHeight="1" thickBot="1">
      <c r="A14" s="109"/>
      <c r="B14" s="6" t="s">
        <v>41</v>
      </c>
      <c r="C14" s="30">
        <v>500</v>
      </c>
      <c r="D14" s="30">
        <v>0</v>
      </c>
      <c r="E14" s="30">
        <v>0</v>
      </c>
      <c r="F14" s="31">
        <f t="shared" ref="F14:F19" si="0">E14/C14</f>
        <v>0</v>
      </c>
      <c r="G14" s="30">
        <v>500</v>
      </c>
      <c r="H14" s="30">
        <v>176.79</v>
      </c>
      <c r="I14" s="30">
        <v>176.79</v>
      </c>
      <c r="J14" s="31">
        <f>I14/G14</f>
        <v>0.35358000000000001</v>
      </c>
      <c r="K14" s="67">
        <v>500</v>
      </c>
      <c r="L14" s="67">
        <v>433.928</v>
      </c>
      <c r="M14" s="67">
        <v>433.928</v>
      </c>
      <c r="N14" s="31">
        <f>M14/K14</f>
        <v>0.86785599999999996</v>
      </c>
      <c r="O14" s="30">
        <v>794</v>
      </c>
      <c r="P14" s="30">
        <v>793.93</v>
      </c>
      <c r="Q14" s="30">
        <v>793.93</v>
      </c>
      <c r="R14" s="31">
        <f t="shared" ref="R14" si="1">Q14/O14</f>
        <v>0.99991183879093193</v>
      </c>
    </row>
    <row r="15" spans="1:18" ht="45.75" thickBot="1">
      <c r="A15" s="109"/>
      <c r="B15" s="6" t="s">
        <v>12</v>
      </c>
      <c r="C15" s="30">
        <v>0</v>
      </c>
      <c r="D15" s="30">
        <v>0</v>
      </c>
      <c r="E15" s="30">
        <v>0</v>
      </c>
      <c r="F15" s="31">
        <v>0</v>
      </c>
      <c r="G15" s="30">
        <v>0</v>
      </c>
      <c r="H15" s="30">
        <v>0</v>
      </c>
      <c r="I15" s="30">
        <v>0</v>
      </c>
      <c r="J15" s="31">
        <v>0</v>
      </c>
      <c r="K15" s="67">
        <v>0</v>
      </c>
      <c r="L15" s="67">
        <v>0</v>
      </c>
      <c r="M15" s="67">
        <v>0</v>
      </c>
      <c r="N15" s="31">
        <v>0</v>
      </c>
      <c r="O15" s="30">
        <v>0</v>
      </c>
      <c r="P15" s="30">
        <v>0</v>
      </c>
      <c r="Q15" s="30">
        <v>0</v>
      </c>
      <c r="R15" s="31">
        <v>0</v>
      </c>
    </row>
    <row r="16" spans="1:18" ht="44.25" customHeight="1" thickBot="1">
      <c r="A16" s="109"/>
      <c r="B16" s="6" t="s">
        <v>13</v>
      </c>
      <c r="C16" s="30">
        <v>0</v>
      </c>
      <c r="D16" s="30">
        <v>0</v>
      </c>
      <c r="E16" s="30">
        <v>0</v>
      </c>
      <c r="F16" s="31">
        <v>0</v>
      </c>
      <c r="G16" s="30">
        <v>0</v>
      </c>
      <c r="H16" s="30">
        <v>0</v>
      </c>
      <c r="I16" s="30">
        <v>0</v>
      </c>
      <c r="J16" s="31">
        <v>0</v>
      </c>
      <c r="K16" s="67">
        <v>0</v>
      </c>
      <c r="L16" s="67">
        <v>0</v>
      </c>
      <c r="M16" s="67">
        <v>0</v>
      </c>
      <c r="N16" s="31">
        <v>0</v>
      </c>
      <c r="O16" s="30">
        <v>0</v>
      </c>
      <c r="P16" s="30">
        <v>0</v>
      </c>
      <c r="Q16" s="30">
        <v>0</v>
      </c>
      <c r="R16" s="31">
        <v>0</v>
      </c>
    </row>
    <row r="17" spans="1:18" ht="28.5" customHeight="1" thickBot="1">
      <c r="A17" s="110"/>
      <c r="B17" s="6" t="s">
        <v>14</v>
      </c>
      <c r="C17" s="30">
        <v>0</v>
      </c>
      <c r="D17" s="30">
        <v>0</v>
      </c>
      <c r="E17" s="30">
        <v>0</v>
      </c>
      <c r="F17" s="31">
        <v>0</v>
      </c>
      <c r="G17" s="30">
        <v>0</v>
      </c>
      <c r="H17" s="30">
        <v>0</v>
      </c>
      <c r="I17" s="30">
        <v>0</v>
      </c>
      <c r="J17" s="31">
        <v>0</v>
      </c>
      <c r="K17" s="67">
        <v>0</v>
      </c>
      <c r="L17" s="67">
        <v>0</v>
      </c>
      <c r="M17" s="67">
        <v>0</v>
      </c>
      <c r="N17" s="31">
        <v>0</v>
      </c>
      <c r="O17" s="30">
        <v>0</v>
      </c>
      <c r="P17" s="30">
        <v>0</v>
      </c>
      <c r="Q17" s="30">
        <v>0</v>
      </c>
      <c r="R17" s="31">
        <v>0</v>
      </c>
    </row>
    <row r="18" spans="1:18" ht="15.75" thickBot="1">
      <c r="A18" s="108" t="s">
        <v>40</v>
      </c>
      <c r="B18" s="5" t="s">
        <v>10</v>
      </c>
      <c r="C18" s="30">
        <v>1</v>
      </c>
      <c r="D18" s="30">
        <v>0</v>
      </c>
      <c r="E18" s="30">
        <v>0</v>
      </c>
      <c r="F18" s="31">
        <f t="shared" si="0"/>
        <v>0</v>
      </c>
      <c r="G18" s="30">
        <v>1</v>
      </c>
      <c r="H18" s="30">
        <v>0</v>
      </c>
      <c r="I18" s="30">
        <v>0</v>
      </c>
      <c r="J18" s="31">
        <v>0</v>
      </c>
      <c r="K18" s="67">
        <v>1</v>
      </c>
      <c r="L18" s="67">
        <v>0</v>
      </c>
      <c r="M18" s="67">
        <v>0</v>
      </c>
      <c r="N18" s="31">
        <v>0</v>
      </c>
      <c r="O18" s="79">
        <v>0</v>
      </c>
      <c r="P18" s="79">
        <v>0</v>
      </c>
      <c r="Q18" s="79">
        <v>0</v>
      </c>
      <c r="R18" s="31">
        <v>0</v>
      </c>
    </row>
    <row r="19" spans="1:18" ht="49.5" customHeight="1" thickBot="1">
      <c r="A19" s="109"/>
      <c r="B19" s="6" t="s">
        <v>41</v>
      </c>
      <c r="C19" s="30">
        <v>1</v>
      </c>
      <c r="D19" s="30">
        <v>0</v>
      </c>
      <c r="E19" s="30">
        <v>0</v>
      </c>
      <c r="F19" s="31">
        <f t="shared" si="0"/>
        <v>0</v>
      </c>
      <c r="G19" s="30">
        <v>1</v>
      </c>
      <c r="H19" s="30">
        <v>0</v>
      </c>
      <c r="I19" s="30">
        <v>0</v>
      </c>
      <c r="J19" s="31">
        <v>0</v>
      </c>
      <c r="K19" s="67">
        <v>1</v>
      </c>
      <c r="L19" s="67">
        <v>0</v>
      </c>
      <c r="M19" s="67">
        <v>0</v>
      </c>
      <c r="N19" s="31">
        <v>0</v>
      </c>
      <c r="O19" s="79">
        <v>0</v>
      </c>
      <c r="P19" s="79">
        <v>0</v>
      </c>
      <c r="Q19" s="79">
        <v>0</v>
      </c>
      <c r="R19" s="31">
        <v>0</v>
      </c>
    </row>
    <row r="20" spans="1:18" ht="45.75" thickBot="1">
      <c r="A20" s="109"/>
      <c r="B20" s="6" t="s">
        <v>12</v>
      </c>
      <c r="C20" s="30">
        <v>0</v>
      </c>
      <c r="D20" s="30">
        <v>0</v>
      </c>
      <c r="E20" s="30">
        <v>0</v>
      </c>
      <c r="F20" s="31">
        <v>0</v>
      </c>
      <c r="G20" s="30">
        <v>0</v>
      </c>
      <c r="H20" s="30">
        <v>0</v>
      </c>
      <c r="I20" s="30">
        <v>0</v>
      </c>
      <c r="J20" s="31">
        <v>0</v>
      </c>
      <c r="K20" s="67">
        <v>0</v>
      </c>
      <c r="L20" s="67">
        <v>0</v>
      </c>
      <c r="M20" s="67">
        <v>0</v>
      </c>
      <c r="N20" s="31">
        <v>0</v>
      </c>
      <c r="O20" s="79">
        <v>0</v>
      </c>
      <c r="P20" s="79">
        <v>0</v>
      </c>
      <c r="Q20" s="79">
        <v>0</v>
      </c>
      <c r="R20" s="31">
        <v>0</v>
      </c>
    </row>
    <row r="21" spans="1:18" ht="46.5" customHeight="1" thickBot="1">
      <c r="A21" s="109"/>
      <c r="B21" s="6" t="s">
        <v>13</v>
      </c>
      <c r="C21" s="30">
        <v>0</v>
      </c>
      <c r="D21" s="30">
        <v>0</v>
      </c>
      <c r="E21" s="30">
        <v>0</v>
      </c>
      <c r="F21" s="31">
        <v>0</v>
      </c>
      <c r="G21" s="30">
        <v>0</v>
      </c>
      <c r="H21" s="30">
        <v>0</v>
      </c>
      <c r="I21" s="30">
        <v>0</v>
      </c>
      <c r="J21" s="31">
        <v>0</v>
      </c>
      <c r="K21" s="67">
        <v>0</v>
      </c>
      <c r="L21" s="67">
        <v>0</v>
      </c>
      <c r="M21" s="67">
        <v>0</v>
      </c>
      <c r="N21" s="31">
        <v>0</v>
      </c>
      <c r="O21" s="79">
        <v>0</v>
      </c>
      <c r="P21" s="79">
        <v>0</v>
      </c>
      <c r="Q21" s="79">
        <v>0</v>
      </c>
      <c r="R21" s="31">
        <v>0</v>
      </c>
    </row>
    <row r="22" spans="1:18" ht="32.25" customHeight="1" thickBot="1">
      <c r="A22" s="110"/>
      <c r="B22" s="6" t="s">
        <v>14</v>
      </c>
      <c r="C22" s="30">
        <v>0</v>
      </c>
      <c r="D22" s="30">
        <v>0</v>
      </c>
      <c r="E22" s="30">
        <v>0</v>
      </c>
      <c r="F22" s="31">
        <v>0</v>
      </c>
      <c r="G22" s="30">
        <v>0</v>
      </c>
      <c r="H22" s="30">
        <v>0</v>
      </c>
      <c r="I22" s="30">
        <v>0</v>
      </c>
      <c r="J22" s="31">
        <v>0</v>
      </c>
      <c r="K22" s="67">
        <v>0</v>
      </c>
      <c r="L22" s="67">
        <v>0</v>
      </c>
      <c r="M22" s="67">
        <v>0</v>
      </c>
      <c r="N22" s="31">
        <v>0</v>
      </c>
      <c r="O22" s="79">
        <v>0</v>
      </c>
      <c r="P22" s="79">
        <v>0</v>
      </c>
      <c r="Q22" s="79">
        <v>0</v>
      </c>
      <c r="R22" s="31">
        <v>0</v>
      </c>
    </row>
    <row r="23" spans="1:18" ht="15.75" thickBot="1">
      <c r="A23" s="108" t="s">
        <v>15</v>
      </c>
      <c r="B23" s="32" t="s">
        <v>10</v>
      </c>
      <c r="C23" s="32">
        <f>C13+C18</f>
        <v>501</v>
      </c>
      <c r="D23" s="32">
        <v>0</v>
      </c>
      <c r="E23" s="32">
        <v>0</v>
      </c>
      <c r="F23" s="33">
        <f>E23/C23</f>
        <v>0</v>
      </c>
      <c r="G23" s="32">
        <f>G13+G18</f>
        <v>501</v>
      </c>
      <c r="H23" s="32">
        <f t="shared" ref="H23:I23" si="2">H13+H18</f>
        <v>176.79</v>
      </c>
      <c r="I23" s="32">
        <f t="shared" si="2"/>
        <v>176.79</v>
      </c>
      <c r="J23" s="33">
        <f>I23/G23</f>
        <v>0.35287425149700596</v>
      </c>
      <c r="K23" s="68">
        <f>K13+K18</f>
        <v>501</v>
      </c>
      <c r="L23" s="68">
        <f t="shared" ref="L23:M23" si="3">L13+L18</f>
        <v>433.928</v>
      </c>
      <c r="M23" s="68">
        <f t="shared" si="3"/>
        <v>433.928</v>
      </c>
      <c r="N23" s="33">
        <f>M23/K23</f>
        <v>0.86612375249500995</v>
      </c>
      <c r="O23" s="32">
        <f>O13</f>
        <v>794</v>
      </c>
      <c r="P23" s="32">
        <f t="shared" ref="P23:Q23" si="4">P13</f>
        <v>793.93</v>
      </c>
      <c r="Q23" s="32">
        <f t="shared" si="4"/>
        <v>793.93</v>
      </c>
      <c r="R23" s="33">
        <f>Q23/O23</f>
        <v>0.99991183879093193</v>
      </c>
    </row>
    <row r="24" spans="1:18" ht="52.5" customHeight="1" thickBot="1">
      <c r="A24" s="109"/>
      <c r="B24" s="6" t="s">
        <v>41</v>
      </c>
      <c r="C24" s="30">
        <f t="shared" ref="C24:C27" si="5">C14+C19</f>
        <v>501</v>
      </c>
      <c r="D24" s="30">
        <v>0</v>
      </c>
      <c r="E24" s="30">
        <v>0</v>
      </c>
      <c r="F24" s="31">
        <f t="shared" ref="F24" si="6">E24/C24</f>
        <v>0</v>
      </c>
      <c r="G24" s="30">
        <f t="shared" ref="G24:I27" si="7">G14+G19</f>
        <v>501</v>
      </c>
      <c r="H24" s="30">
        <f t="shared" si="7"/>
        <v>176.79</v>
      </c>
      <c r="I24" s="30">
        <f t="shared" si="7"/>
        <v>176.79</v>
      </c>
      <c r="J24" s="31">
        <f>I24/G24</f>
        <v>0.35287425149700596</v>
      </c>
      <c r="K24" s="67">
        <f t="shared" ref="K24:M27" si="8">K14+K19</f>
        <v>501</v>
      </c>
      <c r="L24" s="67">
        <f t="shared" si="8"/>
        <v>433.928</v>
      </c>
      <c r="M24" s="67">
        <f t="shared" si="8"/>
        <v>433.928</v>
      </c>
      <c r="N24" s="31">
        <f>M24/K24</f>
        <v>0.86612375249500995</v>
      </c>
      <c r="O24" s="30">
        <f t="shared" ref="O24:Q27" si="9">O14</f>
        <v>794</v>
      </c>
      <c r="P24" s="30">
        <f t="shared" si="9"/>
        <v>793.93</v>
      </c>
      <c r="Q24" s="30">
        <f t="shared" si="9"/>
        <v>793.93</v>
      </c>
      <c r="R24" s="31">
        <f t="shared" ref="R24" si="10">Q24/O24</f>
        <v>0.99991183879093193</v>
      </c>
    </row>
    <row r="25" spans="1:18" ht="45.75" thickBot="1">
      <c r="A25" s="109"/>
      <c r="B25" s="6" t="s">
        <v>12</v>
      </c>
      <c r="C25" s="30">
        <f t="shared" si="5"/>
        <v>0</v>
      </c>
      <c r="D25" s="30">
        <v>0</v>
      </c>
      <c r="E25" s="30">
        <v>0</v>
      </c>
      <c r="F25" s="31">
        <v>0</v>
      </c>
      <c r="G25" s="30">
        <f t="shared" si="7"/>
        <v>0</v>
      </c>
      <c r="H25" s="30">
        <f t="shared" si="7"/>
        <v>0</v>
      </c>
      <c r="I25" s="30">
        <f t="shared" si="7"/>
        <v>0</v>
      </c>
      <c r="J25" s="31">
        <v>0</v>
      </c>
      <c r="K25" s="67">
        <f t="shared" si="8"/>
        <v>0</v>
      </c>
      <c r="L25" s="67">
        <f t="shared" si="8"/>
        <v>0</v>
      </c>
      <c r="M25" s="67">
        <f t="shared" si="8"/>
        <v>0</v>
      </c>
      <c r="N25" s="31">
        <v>0</v>
      </c>
      <c r="O25" s="30">
        <f t="shared" si="9"/>
        <v>0</v>
      </c>
      <c r="P25" s="30">
        <f t="shared" si="9"/>
        <v>0</v>
      </c>
      <c r="Q25" s="30">
        <f t="shared" si="9"/>
        <v>0</v>
      </c>
      <c r="R25" s="31">
        <v>0</v>
      </c>
    </row>
    <row r="26" spans="1:18" ht="43.5" customHeight="1" thickBot="1">
      <c r="A26" s="109"/>
      <c r="B26" s="6" t="s">
        <v>13</v>
      </c>
      <c r="C26" s="30">
        <f t="shared" si="5"/>
        <v>0</v>
      </c>
      <c r="D26" s="30">
        <v>0</v>
      </c>
      <c r="E26" s="30">
        <v>0</v>
      </c>
      <c r="F26" s="31">
        <v>0</v>
      </c>
      <c r="G26" s="30">
        <f t="shared" si="7"/>
        <v>0</v>
      </c>
      <c r="H26" s="30">
        <f t="shared" si="7"/>
        <v>0</v>
      </c>
      <c r="I26" s="30">
        <f t="shared" si="7"/>
        <v>0</v>
      </c>
      <c r="J26" s="31">
        <v>0</v>
      </c>
      <c r="K26" s="67">
        <f t="shared" si="8"/>
        <v>0</v>
      </c>
      <c r="L26" s="67">
        <f t="shared" si="8"/>
        <v>0</v>
      </c>
      <c r="M26" s="67">
        <f t="shared" si="8"/>
        <v>0</v>
      </c>
      <c r="N26" s="31">
        <v>0</v>
      </c>
      <c r="O26" s="30">
        <f t="shared" si="9"/>
        <v>0</v>
      </c>
      <c r="P26" s="30">
        <f t="shared" si="9"/>
        <v>0</v>
      </c>
      <c r="Q26" s="30">
        <f t="shared" si="9"/>
        <v>0</v>
      </c>
      <c r="R26" s="31">
        <v>0</v>
      </c>
    </row>
    <row r="27" spans="1:18" ht="33" customHeight="1" thickBot="1">
      <c r="A27" s="110"/>
      <c r="B27" s="6" t="s">
        <v>14</v>
      </c>
      <c r="C27" s="30">
        <f t="shared" si="5"/>
        <v>0</v>
      </c>
      <c r="D27" s="30">
        <v>0</v>
      </c>
      <c r="E27" s="30">
        <v>0</v>
      </c>
      <c r="F27" s="31">
        <v>0</v>
      </c>
      <c r="G27" s="30">
        <f t="shared" si="7"/>
        <v>0</v>
      </c>
      <c r="H27" s="30">
        <f t="shared" si="7"/>
        <v>0</v>
      </c>
      <c r="I27" s="30">
        <f t="shared" si="7"/>
        <v>0</v>
      </c>
      <c r="J27" s="31">
        <v>0</v>
      </c>
      <c r="K27" s="67">
        <f t="shared" si="8"/>
        <v>0</v>
      </c>
      <c r="L27" s="67">
        <f t="shared" si="8"/>
        <v>0</v>
      </c>
      <c r="M27" s="67">
        <f t="shared" si="8"/>
        <v>0</v>
      </c>
      <c r="N27" s="31">
        <v>0</v>
      </c>
      <c r="O27" s="30">
        <f t="shared" si="9"/>
        <v>0</v>
      </c>
      <c r="P27" s="30">
        <f t="shared" si="9"/>
        <v>0</v>
      </c>
      <c r="Q27" s="30">
        <f t="shared" si="9"/>
        <v>0</v>
      </c>
      <c r="R27" s="31">
        <v>0</v>
      </c>
    </row>
    <row r="28" spans="1:18">
      <c r="K28" s="71"/>
      <c r="L28" s="71"/>
      <c r="M28" s="71"/>
      <c r="N28" s="71"/>
    </row>
    <row r="29" spans="1:18">
      <c r="A29" s="24" t="s">
        <v>91</v>
      </c>
      <c r="B29" s="25" t="s">
        <v>93</v>
      </c>
    </row>
  </sheetData>
  <mergeCells count="23">
    <mergeCell ref="A8:A10"/>
    <mergeCell ref="B8:B10"/>
    <mergeCell ref="C8:F8"/>
    <mergeCell ref="K8:N8"/>
    <mergeCell ref="L9:L10"/>
    <mergeCell ref="M9:M10"/>
    <mergeCell ref="N9:N10"/>
    <mergeCell ref="A12:R12"/>
    <mergeCell ref="G8:J8"/>
    <mergeCell ref="O8:R8"/>
    <mergeCell ref="A5:R5"/>
    <mergeCell ref="A23:A27"/>
    <mergeCell ref="P9:P10"/>
    <mergeCell ref="Q9:Q10"/>
    <mergeCell ref="R9:R10"/>
    <mergeCell ref="A13:A17"/>
    <mergeCell ref="A18:A22"/>
    <mergeCell ref="D9:D10"/>
    <mergeCell ref="E9:E10"/>
    <mergeCell ref="F9:F10"/>
    <mergeCell ref="H9:H10"/>
    <mergeCell ref="I9:I10"/>
    <mergeCell ref="J9:J10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3:R24"/>
  <sheetViews>
    <sheetView topLeftCell="A4" workbookViewId="0">
      <selection activeCell="F18" sqref="F18:F19"/>
    </sheetView>
  </sheetViews>
  <sheetFormatPr defaultRowHeight="15"/>
  <cols>
    <col min="1" max="1" width="14.140625" customWidth="1"/>
    <col min="2" max="2" width="25.7109375" customWidth="1"/>
    <col min="5" max="5" width="10.140625" customWidth="1"/>
    <col min="6" max="6" width="10" bestFit="1" customWidth="1"/>
    <col min="9" max="9" width="9.85546875" customWidth="1"/>
    <col min="13" max="13" width="11.42578125" customWidth="1"/>
    <col min="17" max="17" width="10.28515625" customWidth="1"/>
  </cols>
  <sheetData>
    <row r="3" spans="1:18">
      <c r="I3" s="1" t="s">
        <v>110</v>
      </c>
    </row>
    <row r="5" spans="1:18" ht="49.5" customHeight="1">
      <c r="A5" s="105" t="s">
        <v>71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</row>
    <row r="7" spans="1:18" ht="15.75" thickBot="1"/>
    <row r="8" spans="1:18" ht="16.5" thickBot="1">
      <c r="A8" s="106" t="s">
        <v>1</v>
      </c>
      <c r="B8" s="106" t="s">
        <v>2</v>
      </c>
      <c r="C8" s="113" t="s">
        <v>120</v>
      </c>
      <c r="D8" s="114"/>
      <c r="E8" s="114"/>
      <c r="F8" s="115"/>
      <c r="G8" s="113" t="s">
        <v>124</v>
      </c>
      <c r="H8" s="114"/>
      <c r="I8" s="114"/>
      <c r="J8" s="115"/>
      <c r="K8" s="113" t="s">
        <v>132</v>
      </c>
      <c r="L8" s="114"/>
      <c r="M8" s="114"/>
      <c r="N8" s="115"/>
      <c r="O8" s="113" t="s">
        <v>134</v>
      </c>
      <c r="P8" s="114"/>
      <c r="Q8" s="114"/>
      <c r="R8" s="115"/>
    </row>
    <row r="9" spans="1:18" ht="63.75" customHeight="1">
      <c r="A9" s="112"/>
      <c r="B9" s="112"/>
      <c r="C9" s="2" t="s">
        <v>4</v>
      </c>
      <c r="D9" s="106" t="s">
        <v>5</v>
      </c>
      <c r="E9" s="106" t="s">
        <v>6</v>
      </c>
      <c r="F9" s="106" t="s">
        <v>7</v>
      </c>
      <c r="G9" s="2" t="s">
        <v>4</v>
      </c>
      <c r="H9" s="106" t="s">
        <v>5</v>
      </c>
      <c r="I9" s="106" t="s">
        <v>6</v>
      </c>
      <c r="J9" s="106" t="s">
        <v>7</v>
      </c>
      <c r="K9" s="2" t="s">
        <v>4</v>
      </c>
      <c r="L9" s="106" t="s">
        <v>5</v>
      </c>
      <c r="M9" s="106" t="s">
        <v>6</v>
      </c>
      <c r="N9" s="106" t="s">
        <v>7</v>
      </c>
      <c r="O9" s="2" t="s">
        <v>4</v>
      </c>
      <c r="P9" s="106" t="s">
        <v>5</v>
      </c>
      <c r="Q9" s="106" t="s">
        <v>6</v>
      </c>
      <c r="R9" s="106" t="s">
        <v>8</v>
      </c>
    </row>
    <row r="10" spans="1:18" ht="64.5" thickBot="1">
      <c r="A10" s="107"/>
      <c r="B10" s="107"/>
      <c r="C10" s="3" t="s">
        <v>101</v>
      </c>
      <c r="D10" s="107"/>
      <c r="E10" s="107"/>
      <c r="F10" s="107"/>
      <c r="G10" s="3" t="s">
        <v>101</v>
      </c>
      <c r="H10" s="107"/>
      <c r="I10" s="107"/>
      <c r="J10" s="107"/>
      <c r="K10" s="3" t="s">
        <v>101</v>
      </c>
      <c r="L10" s="107"/>
      <c r="M10" s="107"/>
      <c r="N10" s="107"/>
      <c r="O10" s="3" t="s">
        <v>9</v>
      </c>
      <c r="P10" s="107"/>
      <c r="Q10" s="107"/>
      <c r="R10" s="107"/>
    </row>
    <row r="11" spans="1:18" ht="15.75" thickBot="1">
      <c r="A11" s="4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</row>
    <row r="12" spans="1:18" ht="16.5" thickBot="1">
      <c r="A12" s="117" t="s">
        <v>72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2"/>
    </row>
    <row r="13" spans="1:18" ht="15.75" thickBot="1">
      <c r="A13" s="108" t="s">
        <v>73</v>
      </c>
      <c r="B13" s="5" t="s">
        <v>10</v>
      </c>
      <c r="C13" s="30">
        <v>0</v>
      </c>
      <c r="D13" s="30">
        <v>0</v>
      </c>
      <c r="E13" s="30">
        <v>0</v>
      </c>
      <c r="F13" s="31">
        <v>0</v>
      </c>
      <c r="G13" s="30">
        <v>0</v>
      </c>
      <c r="H13" s="30">
        <v>0</v>
      </c>
      <c r="I13" s="30">
        <v>0</v>
      </c>
      <c r="J13" s="31">
        <v>0</v>
      </c>
      <c r="K13" s="30">
        <v>0</v>
      </c>
      <c r="L13" s="30">
        <v>0</v>
      </c>
      <c r="M13" s="30">
        <v>0</v>
      </c>
      <c r="N13" s="31">
        <v>0</v>
      </c>
      <c r="O13" s="30">
        <v>0</v>
      </c>
      <c r="P13" s="30">
        <v>0</v>
      </c>
      <c r="Q13" s="30">
        <v>0</v>
      </c>
      <c r="R13" s="31">
        <v>0</v>
      </c>
    </row>
    <row r="14" spans="1:18" ht="45.75" thickBot="1">
      <c r="A14" s="109"/>
      <c r="B14" s="6" t="s">
        <v>36</v>
      </c>
      <c r="C14" s="30">
        <v>0</v>
      </c>
      <c r="D14" s="30">
        <v>0</v>
      </c>
      <c r="E14" s="30">
        <v>0</v>
      </c>
      <c r="F14" s="31">
        <v>0</v>
      </c>
      <c r="G14" s="30">
        <v>0</v>
      </c>
      <c r="H14" s="30">
        <v>0</v>
      </c>
      <c r="I14" s="30">
        <v>0</v>
      </c>
      <c r="J14" s="31">
        <v>0</v>
      </c>
      <c r="K14" s="30">
        <v>0</v>
      </c>
      <c r="L14" s="30">
        <v>0</v>
      </c>
      <c r="M14" s="30">
        <v>0</v>
      </c>
      <c r="N14" s="31">
        <v>0</v>
      </c>
      <c r="O14" s="30">
        <v>0</v>
      </c>
      <c r="P14" s="30">
        <v>0</v>
      </c>
      <c r="Q14" s="30">
        <v>0</v>
      </c>
      <c r="R14" s="31">
        <v>0</v>
      </c>
    </row>
    <row r="15" spans="1:18" ht="30.75" thickBot="1">
      <c r="A15" s="109"/>
      <c r="B15" s="6" t="s">
        <v>12</v>
      </c>
      <c r="C15" s="30">
        <v>0</v>
      </c>
      <c r="D15" s="30">
        <v>0</v>
      </c>
      <c r="E15" s="30">
        <v>0</v>
      </c>
      <c r="F15" s="31">
        <v>0</v>
      </c>
      <c r="G15" s="30">
        <v>0</v>
      </c>
      <c r="H15" s="30">
        <v>0</v>
      </c>
      <c r="I15" s="30">
        <v>0</v>
      </c>
      <c r="J15" s="31">
        <v>0</v>
      </c>
      <c r="K15" s="30">
        <v>0</v>
      </c>
      <c r="L15" s="30">
        <v>0</v>
      </c>
      <c r="M15" s="30">
        <v>0</v>
      </c>
      <c r="N15" s="31">
        <v>0</v>
      </c>
      <c r="O15" s="30">
        <v>0</v>
      </c>
      <c r="P15" s="30">
        <v>0</v>
      </c>
      <c r="Q15" s="30">
        <v>0</v>
      </c>
      <c r="R15" s="31">
        <v>0</v>
      </c>
    </row>
    <row r="16" spans="1:18" ht="30.75" thickBot="1">
      <c r="A16" s="109"/>
      <c r="B16" s="6" t="s">
        <v>13</v>
      </c>
      <c r="C16" s="30">
        <v>0</v>
      </c>
      <c r="D16" s="30">
        <v>0</v>
      </c>
      <c r="E16" s="30">
        <v>0</v>
      </c>
      <c r="F16" s="31">
        <v>0</v>
      </c>
      <c r="G16" s="30">
        <v>0</v>
      </c>
      <c r="H16" s="30">
        <v>0</v>
      </c>
      <c r="I16" s="30">
        <v>0</v>
      </c>
      <c r="J16" s="31">
        <v>0</v>
      </c>
      <c r="K16" s="30">
        <v>0</v>
      </c>
      <c r="L16" s="30">
        <v>0</v>
      </c>
      <c r="M16" s="30">
        <v>0</v>
      </c>
      <c r="N16" s="31">
        <v>0</v>
      </c>
      <c r="O16" s="30">
        <v>0</v>
      </c>
      <c r="P16" s="30">
        <v>0</v>
      </c>
      <c r="Q16" s="30">
        <v>0</v>
      </c>
      <c r="R16" s="31">
        <v>0</v>
      </c>
    </row>
    <row r="17" spans="1:18" ht="15.75" thickBot="1">
      <c r="A17" s="110"/>
      <c r="B17" s="6" t="s">
        <v>14</v>
      </c>
      <c r="C17" s="30">
        <v>0</v>
      </c>
      <c r="D17" s="30">
        <v>0</v>
      </c>
      <c r="E17" s="30">
        <v>0</v>
      </c>
      <c r="F17" s="31">
        <v>0</v>
      </c>
      <c r="G17" s="30">
        <v>0</v>
      </c>
      <c r="H17" s="30">
        <v>0</v>
      </c>
      <c r="I17" s="30">
        <v>0</v>
      </c>
      <c r="J17" s="31">
        <v>0</v>
      </c>
      <c r="K17" s="30">
        <v>0</v>
      </c>
      <c r="L17" s="30">
        <v>0</v>
      </c>
      <c r="M17" s="30">
        <v>0</v>
      </c>
      <c r="N17" s="31">
        <v>0</v>
      </c>
      <c r="O17" s="30">
        <v>0</v>
      </c>
      <c r="P17" s="30">
        <v>0</v>
      </c>
      <c r="Q17" s="30">
        <v>0</v>
      </c>
      <c r="R17" s="31">
        <v>0</v>
      </c>
    </row>
    <row r="18" spans="1:18" ht="15.75" thickBot="1">
      <c r="A18" s="108" t="s">
        <v>15</v>
      </c>
      <c r="B18" s="5" t="s">
        <v>10</v>
      </c>
      <c r="C18" s="30">
        <f>C13</f>
        <v>0</v>
      </c>
      <c r="D18" s="30">
        <v>0</v>
      </c>
      <c r="E18" s="30">
        <v>0</v>
      </c>
      <c r="F18" s="31">
        <v>0</v>
      </c>
      <c r="G18" s="30">
        <v>0</v>
      </c>
      <c r="H18" s="30">
        <v>0</v>
      </c>
      <c r="I18" s="30">
        <v>0</v>
      </c>
      <c r="J18" s="31">
        <v>0</v>
      </c>
      <c r="K18" s="32">
        <v>0</v>
      </c>
      <c r="L18" s="32">
        <v>0</v>
      </c>
      <c r="M18" s="32">
        <v>0</v>
      </c>
      <c r="N18" s="33">
        <v>0</v>
      </c>
      <c r="O18" s="32">
        <v>0</v>
      </c>
      <c r="P18" s="32">
        <v>0</v>
      </c>
      <c r="Q18" s="32">
        <v>0</v>
      </c>
      <c r="R18" s="33">
        <v>0</v>
      </c>
    </row>
    <row r="19" spans="1:18" ht="45.75" thickBot="1">
      <c r="A19" s="109"/>
      <c r="B19" s="6" t="s">
        <v>36</v>
      </c>
      <c r="C19" s="30">
        <v>0</v>
      </c>
      <c r="D19" s="30">
        <v>0</v>
      </c>
      <c r="E19" s="30">
        <v>0</v>
      </c>
      <c r="F19" s="31">
        <v>0</v>
      </c>
      <c r="G19" s="30">
        <v>0</v>
      </c>
      <c r="H19" s="30">
        <v>0</v>
      </c>
      <c r="I19" s="30">
        <v>0</v>
      </c>
      <c r="J19" s="31">
        <v>0</v>
      </c>
      <c r="K19" s="30">
        <v>0</v>
      </c>
      <c r="L19" s="30">
        <v>0</v>
      </c>
      <c r="M19" s="30">
        <v>0</v>
      </c>
      <c r="N19" s="31">
        <v>0</v>
      </c>
      <c r="O19" s="30">
        <v>0</v>
      </c>
      <c r="P19" s="30">
        <v>0</v>
      </c>
      <c r="Q19" s="30">
        <v>0</v>
      </c>
      <c r="R19" s="31">
        <v>0</v>
      </c>
    </row>
    <row r="20" spans="1:18" ht="30.75" thickBot="1">
      <c r="A20" s="109"/>
      <c r="B20" s="6" t="s">
        <v>12</v>
      </c>
      <c r="C20" s="30">
        <v>0</v>
      </c>
      <c r="D20" s="30">
        <v>0</v>
      </c>
      <c r="E20" s="30">
        <v>0</v>
      </c>
      <c r="F20" s="31">
        <v>0</v>
      </c>
      <c r="G20" s="30">
        <v>0</v>
      </c>
      <c r="H20" s="30">
        <v>0</v>
      </c>
      <c r="I20" s="30">
        <v>0</v>
      </c>
      <c r="J20" s="31">
        <v>0</v>
      </c>
      <c r="K20" s="30">
        <v>0</v>
      </c>
      <c r="L20" s="30">
        <v>0</v>
      </c>
      <c r="M20" s="30">
        <v>0</v>
      </c>
      <c r="N20" s="31">
        <v>0</v>
      </c>
      <c r="O20" s="30">
        <v>0</v>
      </c>
      <c r="P20" s="30">
        <v>0</v>
      </c>
      <c r="Q20" s="30">
        <v>0</v>
      </c>
      <c r="R20" s="31">
        <v>0</v>
      </c>
    </row>
    <row r="21" spans="1:18" ht="30.75" thickBot="1">
      <c r="A21" s="109"/>
      <c r="B21" s="6" t="s">
        <v>13</v>
      </c>
      <c r="C21" s="30">
        <v>0</v>
      </c>
      <c r="D21" s="30">
        <v>0</v>
      </c>
      <c r="E21" s="30">
        <v>0</v>
      </c>
      <c r="F21" s="31">
        <v>0</v>
      </c>
      <c r="G21" s="30">
        <v>0</v>
      </c>
      <c r="H21" s="30">
        <v>0</v>
      </c>
      <c r="I21" s="30">
        <v>0</v>
      </c>
      <c r="J21" s="31">
        <v>0</v>
      </c>
      <c r="K21" s="30">
        <v>0</v>
      </c>
      <c r="L21" s="30">
        <v>0</v>
      </c>
      <c r="M21" s="30">
        <v>0</v>
      </c>
      <c r="N21" s="31">
        <v>0</v>
      </c>
      <c r="O21" s="30">
        <v>0</v>
      </c>
      <c r="P21" s="30">
        <v>0</v>
      </c>
      <c r="Q21" s="30">
        <v>0</v>
      </c>
      <c r="R21" s="31">
        <v>0</v>
      </c>
    </row>
    <row r="22" spans="1:18" ht="15.75" thickBot="1">
      <c r="A22" s="110"/>
      <c r="B22" s="6" t="s">
        <v>14</v>
      </c>
      <c r="C22" s="30">
        <v>0</v>
      </c>
      <c r="D22" s="30">
        <v>0</v>
      </c>
      <c r="E22" s="30">
        <v>0</v>
      </c>
      <c r="F22" s="31">
        <v>0</v>
      </c>
      <c r="G22" s="30">
        <v>0</v>
      </c>
      <c r="H22" s="30">
        <v>0</v>
      </c>
      <c r="I22" s="30">
        <v>0</v>
      </c>
      <c r="J22" s="31">
        <v>0</v>
      </c>
      <c r="K22" s="30">
        <v>0</v>
      </c>
      <c r="L22" s="30">
        <v>0</v>
      </c>
      <c r="M22" s="30">
        <v>0</v>
      </c>
      <c r="N22" s="31">
        <v>0</v>
      </c>
      <c r="O22" s="30">
        <v>0</v>
      </c>
      <c r="P22" s="30">
        <v>0</v>
      </c>
      <c r="Q22" s="30">
        <v>0</v>
      </c>
      <c r="R22" s="31">
        <v>0</v>
      </c>
    </row>
    <row r="24" spans="1:18">
      <c r="A24" s="24" t="s">
        <v>91</v>
      </c>
      <c r="B24" s="25" t="s">
        <v>107</v>
      </c>
    </row>
  </sheetData>
  <mergeCells count="22">
    <mergeCell ref="O8:R8"/>
    <mergeCell ref="A12:R12"/>
    <mergeCell ref="K8:N8"/>
    <mergeCell ref="L9:L10"/>
    <mergeCell ref="M9:M10"/>
    <mergeCell ref="N9:N10"/>
    <mergeCell ref="A18:A22"/>
    <mergeCell ref="P9:P10"/>
    <mergeCell ref="Q9:Q10"/>
    <mergeCell ref="A5:R5"/>
    <mergeCell ref="R9:R10"/>
    <mergeCell ref="A13:A17"/>
    <mergeCell ref="D9:D10"/>
    <mergeCell ref="E9:E10"/>
    <mergeCell ref="F9:F10"/>
    <mergeCell ref="H9:H10"/>
    <mergeCell ref="I9:I10"/>
    <mergeCell ref="J9:J10"/>
    <mergeCell ref="A8:A10"/>
    <mergeCell ref="B8:B10"/>
    <mergeCell ref="C8:F8"/>
    <mergeCell ref="G8:J8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3:R36"/>
  <sheetViews>
    <sheetView topLeftCell="A16" workbookViewId="0">
      <selection activeCell="O28" sqref="O28"/>
    </sheetView>
  </sheetViews>
  <sheetFormatPr defaultRowHeight="15"/>
  <cols>
    <col min="1" max="1" width="14.5703125" customWidth="1"/>
    <col min="2" max="2" width="22.140625" customWidth="1"/>
    <col min="3" max="3" width="12.42578125" customWidth="1"/>
    <col min="5" max="5" width="10" bestFit="1" customWidth="1"/>
    <col min="9" max="9" width="10.28515625" customWidth="1"/>
    <col min="13" max="13" width="10" customWidth="1"/>
    <col min="17" max="17" width="10.42578125" customWidth="1"/>
  </cols>
  <sheetData>
    <row r="3" spans="1:18">
      <c r="I3" s="17" t="s">
        <v>110</v>
      </c>
    </row>
    <row r="5" spans="1:18" ht="60.75" customHeight="1">
      <c r="A5" s="93" t="s">
        <v>66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</row>
    <row r="7" spans="1:18" ht="15.75" thickBot="1"/>
    <row r="8" spans="1:18" ht="16.5" thickBot="1">
      <c r="A8" s="88" t="s">
        <v>1</v>
      </c>
      <c r="B8" s="88" t="s">
        <v>2</v>
      </c>
      <c r="C8" s="98" t="s">
        <v>94</v>
      </c>
      <c r="D8" s="99"/>
      <c r="E8" s="99"/>
      <c r="F8" s="100"/>
      <c r="G8" s="98" t="s">
        <v>124</v>
      </c>
      <c r="H8" s="99"/>
      <c r="I8" s="99"/>
      <c r="J8" s="100"/>
      <c r="K8" s="98" t="s">
        <v>132</v>
      </c>
      <c r="L8" s="99"/>
      <c r="M8" s="99"/>
      <c r="N8" s="100"/>
      <c r="O8" s="98" t="s">
        <v>134</v>
      </c>
      <c r="P8" s="99"/>
      <c r="Q8" s="99"/>
      <c r="R8" s="100"/>
    </row>
    <row r="9" spans="1:18" ht="16.5" customHeight="1">
      <c r="A9" s="97"/>
      <c r="B9" s="97"/>
      <c r="C9" s="18" t="s">
        <v>4</v>
      </c>
      <c r="D9" s="88" t="s">
        <v>5</v>
      </c>
      <c r="E9" s="88" t="s">
        <v>6</v>
      </c>
      <c r="F9" s="88" t="s">
        <v>7</v>
      </c>
      <c r="G9" s="18" t="s">
        <v>4</v>
      </c>
      <c r="H9" s="88" t="s">
        <v>5</v>
      </c>
      <c r="I9" s="88" t="s">
        <v>6</v>
      </c>
      <c r="J9" s="88" t="s">
        <v>7</v>
      </c>
      <c r="K9" s="18" t="s">
        <v>4</v>
      </c>
      <c r="L9" s="88" t="s">
        <v>5</v>
      </c>
      <c r="M9" s="88" t="s">
        <v>6</v>
      </c>
      <c r="N9" s="88" t="s">
        <v>7</v>
      </c>
      <c r="O9" s="18" t="s">
        <v>4</v>
      </c>
      <c r="P9" s="88" t="s">
        <v>5</v>
      </c>
      <c r="Q9" s="88" t="s">
        <v>6</v>
      </c>
      <c r="R9" s="88" t="s">
        <v>8</v>
      </c>
    </row>
    <row r="10" spans="1:18" ht="63.75" customHeight="1" thickBot="1">
      <c r="A10" s="89"/>
      <c r="B10" s="89"/>
      <c r="C10" s="19" t="s">
        <v>101</v>
      </c>
      <c r="D10" s="89"/>
      <c r="E10" s="89"/>
      <c r="F10" s="89"/>
      <c r="G10" s="19" t="s">
        <v>101</v>
      </c>
      <c r="H10" s="89"/>
      <c r="I10" s="89"/>
      <c r="J10" s="89"/>
      <c r="K10" s="19" t="s">
        <v>101</v>
      </c>
      <c r="L10" s="89"/>
      <c r="M10" s="89"/>
      <c r="N10" s="89"/>
      <c r="O10" s="19" t="s">
        <v>9</v>
      </c>
      <c r="P10" s="89"/>
      <c r="Q10" s="89"/>
      <c r="R10" s="89"/>
    </row>
    <row r="11" spans="1:18" ht="15.75" thickBot="1">
      <c r="A11" s="20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9">
        <v>13</v>
      </c>
      <c r="N11" s="19">
        <v>14</v>
      </c>
      <c r="O11" s="19">
        <v>15</v>
      </c>
      <c r="P11" s="19">
        <v>16</v>
      </c>
      <c r="Q11" s="19">
        <v>17</v>
      </c>
      <c r="R11" s="19">
        <v>18</v>
      </c>
    </row>
    <row r="12" spans="1:18" ht="16.5" thickBot="1">
      <c r="A12" s="90" t="s">
        <v>83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2"/>
    </row>
    <row r="13" spans="1:18" ht="15.75" customHeight="1" thickBot="1">
      <c r="A13" s="94" t="s">
        <v>39</v>
      </c>
      <c r="B13" s="21" t="s">
        <v>10</v>
      </c>
      <c r="C13" s="39">
        <v>5474.3</v>
      </c>
      <c r="D13" s="39">
        <v>1852.17</v>
      </c>
      <c r="E13" s="39">
        <v>1852.17</v>
      </c>
      <c r="F13" s="40">
        <f>E13/C13</f>
        <v>0.33833914838426832</v>
      </c>
      <c r="G13" s="43">
        <v>5485.71</v>
      </c>
      <c r="H13" s="43">
        <v>2464.54</v>
      </c>
      <c r="I13" s="43">
        <v>2464.54</v>
      </c>
      <c r="J13" s="40">
        <f>I13/G13</f>
        <v>0.44926545515530347</v>
      </c>
      <c r="K13" s="43">
        <v>5519.51</v>
      </c>
      <c r="L13" s="43">
        <v>4363.05</v>
      </c>
      <c r="M13" s="43">
        <v>4363.05</v>
      </c>
      <c r="N13" s="40">
        <f>M13/K13</f>
        <v>0.79047777791869211</v>
      </c>
      <c r="O13" s="65">
        <v>5740.2</v>
      </c>
      <c r="P13" s="65">
        <v>5529.8</v>
      </c>
      <c r="Q13" s="65">
        <v>5529.8</v>
      </c>
      <c r="R13" s="40">
        <f>Q13/O13</f>
        <v>0.9633462248702136</v>
      </c>
    </row>
    <row r="14" spans="1:18" ht="45.75" thickBot="1">
      <c r="A14" s="95"/>
      <c r="B14" s="22" t="s">
        <v>36</v>
      </c>
      <c r="C14" s="39">
        <v>5474.3</v>
      </c>
      <c r="D14" s="39">
        <v>1852.17</v>
      </c>
      <c r="E14" s="39">
        <v>1852.17</v>
      </c>
      <c r="F14" s="40">
        <f t="shared" ref="F14:F29" si="0">E14/C14</f>
        <v>0.33833914838426832</v>
      </c>
      <c r="G14" s="43">
        <v>5485.71</v>
      </c>
      <c r="H14" s="43">
        <v>2464.54</v>
      </c>
      <c r="I14" s="43">
        <v>2464.54</v>
      </c>
      <c r="J14" s="40">
        <f t="shared" ref="J14:J29" si="1">I14/G14</f>
        <v>0.44926545515530347</v>
      </c>
      <c r="K14" s="43">
        <v>5519.51</v>
      </c>
      <c r="L14" s="43">
        <v>4363.05</v>
      </c>
      <c r="M14" s="43">
        <v>4363.05</v>
      </c>
      <c r="N14" s="40">
        <f t="shared" ref="N14" si="2">M14/K14</f>
        <v>0.79047777791869211</v>
      </c>
      <c r="O14" s="65">
        <v>5740.2</v>
      </c>
      <c r="P14" s="65">
        <v>5529.8</v>
      </c>
      <c r="Q14" s="65">
        <v>5529.8</v>
      </c>
      <c r="R14" s="40">
        <f t="shared" ref="R14" si="3">Q14/O14</f>
        <v>0.9633462248702136</v>
      </c>
    </row>
    <row r="15" spans="1:18" ht="45.75" thickBot="1">
      <c r="A15" s="95"/>
      <c r="B15" s="22" t="s">
        <v>12</v>
      </c>
      <c r="C15" s="39">
        <v>0</v>
      </c>
      <c r="D15" s="39">
        <v>0</v>
      </c>
      <c r="E15" s="39">
        <v>0</v>
      </c>
      <c r="F15" s="40">
        <v>0</v>
      </c>
      <c r="G15" s="43">
        <v>0</v>
      </c>
      <c r="H15" s="43">
        <v>0</v>
      </c>
      <c r="I15" s="43">
        <v>0</v>
      </c>
      <c r="J15" s="40">
        <v>0</v>
      </c>
      <c r="K15" s="43">
        <v>0</v>
      </c>
      <c r="L15" s="43">
        <v>0</v>
      </c>
      <c r="M15" s="43">
        <v>0</v>
      </c>
      <c r="N15" s="40">
        <v>0</v>
      </c>
      <c r="O15" s="65">
        <v>0</v>
      </c>
      <c r="P15" s="65">
        <v>0</v>
      </c>
      <c r="Q15" s="65">
        <v>0</v>
      </c>
      <c r="R15" s="40">
        <v>0</v>
      </c>
    </row>
    <row r="16" spans="1:18" ht="45.75" thickBot="1">
      <c r="A16" s="95"/>
      <c r="B16" s="22" t="s">
        <v>13</v>
      </c>
      <c r="C16" s="39">
        <v>0</v>
      </c>
      <c r="D16" s="39">
        <v>0</v>
      </c>
      <c r="E16" s="39">
        <v>0</v>
      </c>
      <c r="F16" s="40">
        <v>0</v>
      </c>
      <c r="G16" s="43">
        <v>0</v>
      </c>
      <c r="H16" s="43">
        <v>0</v>
      </c>
      <c r="I16" s="43">
        <v>0</v>
      </c>
      <c r="J16" s="40">
        <v>0</v>
      </c>
      <c r="K16" s="43">
        <v>0</v>
      </c>
      <c r="L16" s="43">
        <v>0</v>
      </c>
      <c r="M16" s="43">
        <v>0</v>
      </c>
      <c r="N16" s="40">
        <v>0</v>
      </c>
      <c r="O16" s="65">
        <v>0</v>
      </c>
      <c r="P16" s="65">
        <v>0</v>
      </c>
      <c r="Q16" s="65">
        <v>0</v>
      </c>
      <c r="R16" s="40">
        <v>0</v>
      </c>
    </row>
    <row r="17" spans="1:18" ht="30.75" thickBot="1">
      <c r="A17" s="96"/>
      <c r="B17" s="22" t="s">
        <v>14</v>
      </c>
      <c r="C17" s="39">
        <v>0</v>
      </c>
      <c r="D17" s="39">
        <v>0</v>
      </c>
      <c r="E17" s="39">
        <v>0</v>
      </c>
      <c r="F17" s="40">
        <v>0</v>
      </c>
      <c r="G17" s="43">
        <v>0</v>
      </c>
      <c r="H17" s="43">
        <v>0</v>
      </c>
      <c r="I17" s="43">
        <v>0</v>
      </c>
      <c r="J17" s="40">
        <v>0</v>
      </c>
      <c r="K17" s="43">
        <v>0</v>
      </c>
      <c r="L17" s="43">
        <v>0</v>
      </c>
      <c r="M17" s="43">
        <v>0</v>
      </c>
      <c r="N17" s="40">
        <v>0</v>
      </c>
      <c r="O17" s="65">
        <v>0</v>
      </c>
      <c r="P17" s="65">
        <v>0</v>
      </c>
      <c r="Q17" s="65">
        <v>0</v>
      </c>
      <c r="R17" s="40">
        <v>0</v>
      </c>
    </row>
    <row r="18" spans="1:18" ht="15.75" customHeight="1" thickBot="1">
      <c r="A18" s="94" t="s">
        <v>95</v>
      </c>
      <c r="B18" s="21" t="s">
        <v>10</v>
      </c>
      <c r="C18" s="39">
        <v>3000</v>
      </c>
      <c r="D18" s="39">
        <v>0</v>
      </c>
      <c r="E18" s="39">
        <v>0</v>
      </c>
      <c r="F18" s="40">
        <f t="shared" si="0"/>
        <v>0</v>
      </c>
      <c r="G18" s="43">
        <v>3000</v>
      </c>
      <c r="H18" s="43">
        <v>2628.22</v>
      </c>
      <c r="I18" s="43">
        <v>2628.22</v>
      </c>
      <c r="J18" s="40">
        <f>I18/G18</f>
        <v>0.87607333333333326</v>
      </c>
      <c r="K18" s="43">
        <v>5504.2</v>
      </c>
      <c r="L18" s="43">
        <v>2893.29</v>
      </c>
      <c r="M18" s="43">
        <v>2893.29</v>
      </c>
      <c r="N18" s="40">
        <f>M18/K18</f>
        <v>0.52565132080956367</v>
      </c>
      <c r="O18" s="65">
        <v>5504.2</v>
      </c>
      <c r="P18" s="65">
        <v>5502.7</v>
      </c>
      <c r="Q18" s="65">
        <v>5502.7</v>
      </c>
      <c r="R18" s="40">
        <f>Q18/O18</f>
        <v>0.99972748083281859</v>
      </c>
    </row>
    <row r="19" spans="1:18" ht="45.75" thickBot="1">
      <c r="A19" s="95"/>
      <c r="B19" s="22" t="s">
        <v>36</v>
      </c>
      <c r="C19" s="39">
        <v>3000</v>
      </c>
      <c r="D19" s="39">
        <v>0</v>
      </c>
      <c r="E19" s="39">
        <v>0</v>
      </c>
      <c r="F19" s="40">
        <f t="shared" si="0"/>
        <v>0</v>
      </c>
      <c r="G19" s="43">
        <v>3000</v>
      </c>
      <c r="H19" s="43">
        <v>2628.22</v>
      </c>
      <c r="I19" s="43">
        <v>2628.22</v>
      </c>
      <c r="J19" s="40">
        <f t="shared" ref="J19" si="4">I19/G19</f>
        <v>0.87607333333333326</v>
      </c>
      <c r="K19" s="43">
        <v>5504.2</v>
      </c>
      <c r="L19" s="43">
        <v>2893.29</v>
      </c>
      <c r="M19" s="43">
        <v>2893.29</v>
      </c>
      <c r="N19" s="40">
        <f>M19/K19</f>
        <v>0.52565132080956367</v>
      </c>
      <c r="O19" s="65">
        <v>5504.2</v>
      </c>
      <c r="P19" s="65">
        <v>5502.7</v>
      </c>
      <c r="Q19" s="65">
        <v>5502.7</v>
      </c>
      <c r="R19" s="40">
        <f t="shared" ref="R19" si="5">Q19/O19</f>
        <v>0.99972748083281859</v>
      </c>
    </row>
    <row r="20" spans="1:18" ht="45.75" thickBot="1">
      <c r="A20" s="95"/>
      <c r="B20" s="22" t="s">
        <v>12</v>
      </c>
      <c r="C20" s="39">
        <v>0</v>
      </c>
      <c r="D20" s="39">
        <v>0</v>
      </c>
      <c r="E20" s="39">
        <v>0</v>
      </c>
      <c r="F20" s="40">
        <v>0</v>
      </c>
      <c r="G20" s="43">
        <v>0</v>
      </c>
      <c r="H20" s="43">
        <v>0</v>
      </c>
      <c r="I20" s="43">
        <v>0</v>
      </c>
      <c r="J20" s="40">
        <v>0</v>
      </c>
      <c r="K20" s="43">
        <v>0</v>
      </c>
      <c r="L20" s="43">
        <v>0</v>
      </c>
      <c r="M20" s="43">
        <v>0</v>
      </c>
      <c r="N20" s="40">
        <v>0</v>
      </c>
      <c r="O20" s="65">
        <v>0</v>
      </c>
      <c r="P20" s="65">
        <v>0</v>
      </c>
      <c r="Q20" s="65">
        <v>0</v>
      </c>
      <c r="R20" s="40">
        <v>0</v>
      </c>
    </row>
    <row r="21" spans="1:18" ht="45.75" thickBot="1">
      <c r="A21" s="95"/>
      <c r="B21" s="22" t="s">
        <v>13</v>
      </c>
      <c r="C21" s="39">
        <v>0</v>
      </c>
      <c r="D21" s="39">
        <v>0</v>
      </c>
      <c r="E21" s="39">
        <v>0</v>
      </c>
      <c r="F21" s="40">
        <v>0</v>
      </c>
      <c r="G21" s="43">
        <v>0</v>
      </c>
      <c r="H21" s="43">
        <v>0</v>
      </c>
      <c r="I21" s="43">
        <v>0</v>
      </c>
      <c r="J21" s="40">
        <v>0</v>
      </c>
      <c r="K21" s="43">
        <v>0</v>
      </c>
      <c r="L21" s="43">
        <v>0</v>
      </c>
      <c r="M21" s="43">
        <v>0</v>
      </c>
      <c r="N21" s="40">
        <v>0</v>
      </c>
      <c r="O21" s="65">
        <v>0</v>
      </c>
      <c r="P21" s="65">
        <v>0</v>
      </c>
      <c r="Q21" s="65">
        <v>0</v>
      </c>
      <c r="R21" s="40">
        <v>0</v>
      </c>
    </row>
    <row r="22" spans="1:18" ht="30.75" thickBot="1">
      <c r="A22" s="96"/>
      <c r="B22" s="22" t="s">
        <v>14</v>
      </c>
      <c r="C22" s="39">
        <v>0</v>
      </c>
      <c r="D22" s="39">
        <v>0</v>
      </c>
      <c r="E22" s="39">
        <v>0</v>
      </c>
      <c r="F22" s="40">
        <v>0</v>
      </c>
      <c r="G22" s="43">
        <v>0</v>
      </c>
      <c r="H22" s="43">
        <v>0</v>
      </c>
      <c r="I22" s="43">
        <v>0</v>
      </c>
      <c r="J22" s="40">
        <v>0</v>
      </c>
      <c r="K22" s="43">
        <v>0</v>
      </c>
      <c r="L22" s="43">
        <v>0</v>
      </c>
      <c r="M22" s="43">
        <v>0</v>
      </c>
      <c r="N22" s="40">
        <v>0</v>
      </c>
      <c r="O22" s="65">
        <v>0</v>
      </c>
      <c r="P22" s="65">
        <v>0</v>
      </c>
      <c r="Q22" s="65">
        <v>0</v>
      </c>
      <c r="R22" s="40">
        <v>0</v>
      </c>
    </row>
    <row r="23" spans="1:18" ht="15.75" thickBot="1">
      <c r="A23" s="101" t="s">
        <v>96</v>
      </c>
      <c r="B23" s="21" t="s">
        <v>10</v>
      </c>
      <c r="C23" s="41">
        <v>100</v>
      </c>
      <c r="D23" s="39">
        <v>0</v>
      </c>
      <c r="E23" s="39">
        <v>0</v>
      </c>
      <c r="F23" s="40">
        <v>0</v>
      </c>
      <c r="G23" s="43">
        <v>100</v>
      </c>
      <c r="H23" s="43">
        <v>30</v>
      </c>
      <c r="I23" s="43">
        <v>30</v>
      </c>
      <c r="J23" s="40">
        <f t="shared" si="1"/>
        <v>0.3</v>
      </c>
      <c r="K23" s="43">
        <v>100</v>
      </c>
      <c r="L23" s="43">
        <v>30</v>
      </c>
      <c r="M23" s="43">
        <v>30</v>
      </c>
      <c r="N23" s="40">
        <f>M23/K23</f>
        <v>0.3</v>
      </c>
      <c r="O23" s="65">
        <v>30</v>
      </c>
      <c r="P23" s="65">
        <v>30</v>
      </c>
      <c r="Q23" s="65">
        <v>30</v>
      </c>
      <c r="R23" s="40">
        <f>Q23/O23</f>
        <v>1</v>
      </c>
    </row>
    <row r="24" spans="1:18" ht="15.75" customHeight="1" thickBot="1">
      <c r="A24" s="95"/>
      <c r="B24" s="23" t="s">
        <v>11</v>
      </c>
      <c r="C24" s="42">
        <v>100</v>
      </c>
      <c r="D24" s="39">
        <v>0</v>
      </c>
      <c r="E24" s="39">
        <v>0</v>
      </c>
      <c r="F24" s="40">
        <f t="shared" si="0"/>
        <v>0</v>
      </c>
      <c r="G24" s="43">
        <v>100</v>
      </c>
      <c r="H24" s="43">
        <v>30</v>
      </c>
      <c r="I24" s="43">
        <v>30</v>
      </c>
      <c r="J24" s="40">
        <f t="shared" si="1"/>
        <v>0.3</v>
      </c>
      <c r="K24" s="43">
        <v>100</v>
      </c>
      <c r="L24" s="43">
        <v>30</v>
      </c>
      <c r="M24" s="43">
        <v>30</v>
      </c>
      <c r="N24" s="40">
        <f t="shared" ref="N24" si="6">M24/K24</f>
        <v>0.3</v>
      </c>
      <c r="O24" s="65">
        <v>30</v>
      </c>
      <c r="P24" s="65">
        <v>30</v>
      </c>
      <c r="Q24" s="65">
        <v>30</v>
      </c>
      <c r="R24" s="40">
        <f t="shared" ref="R24:R29" si="7">Q24/O24</f>
        <v>1</v>
      </c>
    </row>
    <row r="25" spans="1:18" ht="45.75" thickBot="1">
      <c r="A25" s="95"/>
      <c r="B25" s="22" t="s">
        <v>12</v>
      </c>
      <c r="C25" s="39">
        <v>0</v>
      </c>
      <c r="D25" s="39">
        <v>0</v>
      </c>
      <c r="E25" s="39">
        <v>0</v>
      </c>
      <c r="F25" s="40">
        <v>0</v>
      </c>
      <c r="G25" s="43">
        <v>0</v>
      </c>
      <c r="H25" s="43">
        <v>0</v>
      </c>
      <c r="I25" s="43">
        <v>0</v>
      </c>
      <c r="J25" s="40">
        <v>0</v>
      </c>
      <c r="K25" s="43">
        <v>0</v>
      </c>
      <c r="L25" s="43">
        <v>0</v>
      </c>
      <c r="M25" s="43">
        <v>0</v>
      </c>
      <c r="N25" s="40">
        <v>0</v>
      </c>
      <c r="O25" s="65">
        <v>0</v>
      </c>
      <c r="P25" s="65">
        <v>0</v>
      </c>
      <c r="Q25" s="65">
        <v>0</v>
      </c>
      <c r="R25" s="40">
        <v>0</v>
      </c>
    </row>
    <row r="26" spans="1:18" ht="45.75" thickBot="1">
      <c r="A26" s="95"/>
      <c r="B26" s="22" t="s">
        <v>13</v>
      </c>
      <c r="C26" s="39">
        <v>0</v>
      </c>
      <c r="D26" s="39">
        <v>0</v>
      </c>
      <c r="E26" s="39">
        <v>0</v>
      </c>
      <c r="F26" s="40">
        <v>0</v>
      </c>
      <c r="G26" s="43">
        <v>0</v>
      </c>
      <c r="H26" s="43">
        <v>0</v>
      </c>
      <c r="I26" s="43">
        <v>0</v>
      </c>
      <c r="J26" s="40">
        <v>0</v>
      </c>
      <c r="K26" s="43">
        <v>0</v>
      </c>
      <c r="L26" s="43">
        <v>0</v>
      </c>
      <c r="M26" s="43">
        <v>0</v>
      </c>
      <c r="N26" s="40">
        <v>0</v>
      </c>
      <c r="O26" s="65">
        <v>0</v>
      </c>
      <c r="P26" s="65">
        <v>0</v>
      </c>
      <c r="Q26" s="65">
        <v>0</v>
      </c>
      <c r="R26" s="40">
        <v>0</v>
      </c>
    </row>
    <row r="27" spans="1:18" ht="30.75" thickBot="1">
      <c r="A27" s="96"/>
      <c r="B27" s="22" t="s">
        <v>14</v>
      </c>
      <c r="C27" s="39">
        <v>0</v>
      </c>
      <c r="D27" s="39">
        <v>0</v>
      </c>
      <c r="E27" s="39">
        <v>0</v>
      </c>
      <c r="F27" s="40">
        <v>0</v>
      </c>
      <c r="G27" s="43">
        <v>0</v>
      </c>
      <c r="H27" s="43">
        <v>0</v>
      </c>
      <c r="I27" s="43">
        <v>0</v>
      </c>
      <c r="J27" s="40">
        <v>0</v>
      </c>
      <c r="K27" s="43">
        <v>0</v>
      </c>
      <c r="L27" s="43">
        <v>0</v>
      </c>
      <c r="M27" s="43">
        <v>0</v>
      </c>
      <c r="N27" s="40">
        <v>0</v>
      </c>
      <c r="O27" s="65">
        <v>0</v>
      </c>
      <c r="P27" s="65">
        <v>0</v>
      </c>
      <c r="Q27" s="65">
        <v>0</v>
      </c>
      <c r="R27" s="40">
        <v>0</v>
      </c>
    </row>
    <row r="28" spans="1:18" ht="15.75" thickBot="1">
      <c r="A28" s="101" t="s">
        <v>15</v>
      </c>
      <c r="B28" s="21" t="s">
        <v>10</v>
      </c>
      <c r="C28" s="51">
        <f>C13+C18+C23</f>
        <v>8574.2999999999993</v>
      </c>
      <c r="D28" s="51">
        <f t="shared" ref="D28:E28" si="8">D13+D18+D23</f>
        <v>1852.17</v>
      </c>
      <c r="E28" s="51">
        <f t="shared" si="8"/>
        <v>1852.17</v>
      </c>
      <c r="F28" s="52">
        <f t="shared" si="0"/>
        <v>0.21601413526468635</v>
      </c>
      <c r="G28" s="53">
        <f>G13+G18+G23</f>
        <v>8585.7099999999991</v>
      </c>
      <c r="H28" s="53">
        <f t="shared" ref="H28:I28" si="9">H13+H18+H23</f>
        <v>5122.76</v>
      </c>
      <c r="I28" s="53">
        <f t="shared" si="9"/>
        <v>5122.76</v>
      </c>
      <c r="J28" s="52">
        <f t="shared" si="1"/>
        <v>0.59666119633670378</v>
      </c>
      <c r="K28" s="53">
        <f>K13+K18+K23</f>
        <v>11123.71</v>
      </c>
      <c r="L28" s="53">
        <f t="shared" ref="L28:M28" si="10">L13+L18+L23</f>
        <v>7286.34</v>
      </c>
      <c r="M28" s="53">
        <f t="shared" si="10"/>
        <v>7286.34</v>
      </c>
      <c r="N28" s="52">
        <f>M28/K28</f>
        <v>0.65502786390511802</v>
      </c>
      <c r="O28" s="66">
        <f>O13+O18+O23</f>
        <v>11274.4</v>
      </c>
      <c r="P28" s="66">
        <f t="shared" ref="P28:Q28" si="11">P13+P18+P23</f>
        <v>11062.5</v>
      </c>
      <c r="Q28" s="66">
        <f t="shared" si="11"/>
        <v>11062.5</v>
      </c>
      <c r="R28" s="52">
        <f t="shared" si="7"/>
        <v>0.98120520825941959</v>
      </c>
    </row>
    <row r="29" spans="1:18" ht="45.75" thickBot="1">
      <c r="A29" s="95"/>
      <c r="B29" s="22" t="s">
        <v>36</v>
      </c>
      <c r="C29" s="39">
        <f t="shared" ref="C29:C32" si="12">C14+C19+C24</f>
        <v>8574.2999999999993</v>
      </c>
      <c r="D29" s="39">
        <f t="shared" ref="D29:E32" si="13">D14+D19+D24</f>
        <v>1852.17</v>
      </c>
      <c r="E29" s="39">
        <f t="shared" si="13"/>
        <v>1852.17</v>
      </c>
      <c r="F29" s="40">
        <f t="shared" si="0"/>
        <v>0.21601413526468635</v>
      </c>
      <c r="G29" s="43">
        <f t="shared" ref="G29:I32" si="14">G14+G19+G24</f>
        <v>8585.7099999999991</v>
      </c>
      <c r="H29" s="43">
        <f t="shared" si="14"/>
        <v>5122.76</v>
      </c>
      <c r="I29" s="43">
        <f t="shared" si="14"/>
        <v>5122.76</v>
      </c>
      <c r="J29" s="40">
        <f t="shared" si="1"/>
        <v>0.59666119633670378</v>
      </c>
      <c r="K29" s="53">
        <f t="shared" ref="K29:M32" si="15">K14+K19+K24</f>
        <v>11123.71</v>
      </c>
      <c r="L29" s="53">
        <f t="shared" si="15"/>
        <v>7286.34</v>
      </c>
      <c r="M29" s="53">
        <f t="shared" si="15"/>
        <v>7286.34</v>
      </c>
      <c r="N29" s="52">
        <f t="shared" ref="N29" si="16">M29/K29</f>
        <v>0.65502786390511802</v>
      </c>
      <c r="O29" s="66">
        <f t="shared" ref="O29:Q32" si="17">O14+O19+O24</f>
        <v>11274.4</v>
      </c>
      <c r="P29" s="66">
        <f t="shared" si="17"/>
        <v>11062.5</v>
      </c>
      <c r="Q29" s="66">
        <f t="shared" si="17"/>
        <v>11062.5</v>
      </c>
      <c r="R29" s="40">
        <f t="shared" si="7"/>
        <v>0.98120520825941959</v>
      </c>
    </row>
    <row r="30" spans="1:18" ht="15.75" customHeight="1" thickBot="1">
      <c r="A30" s="95"/>
      <c r="B30" s="22" t="s">
        <v>12</v>
      </c>
      <c r="C30" s="39">
        <f t="shared" si="12"/>
        <v>0</v>
      </c>
      <c r="D30" s="39">
        <f t="shared" si="13"/>
        <v>0</v>
      </c>
      <c r="E30" s="39">
        <f t="shared" si="13"/>
        <v>0</v>
      </c>
      <c r="F30" s="40">
        <v>0</v>
      </c>
      <c r="G30" s="43">
        <f t="shared" si="14"/>
        <v>0</v>
      </c>
      <c r="H30" s="43">
        <v>0</v>
      </c>
      <c r="I30" s="43">
        <v>0</v>
      </c>
      <c r="J30" s="40">
        <v>0</v>
      </c>
      <c r="K30" s="53">
        <f t="shared" si="15"/>
        <v>0</v>
      </c>
      <c r="L30" s="53">
        <f t="shared" si="15"/>
        <v>0</v>
      </c>
      <c r="M30" s="53">
        <f t="shared" si="15"/>
        <v>0</v>
      </c>
      <c r="N30" s="52">
        <v>0</v>
      </c>
      <c r="O30" s="66">
        <f t="shared" si="17"/>
        <v>0</v>
      </c>
      <c r="P30" s="66">
        <f t="shared" si="17"/>
        <v>0</v>
      </c>
      <c r="Q30" s="66">
        <f t="shared" si="17"/>
        <v>0</v>
      </c>
      <c r="R30" s="40">
        <v>0</v>
      </c>
    </row>
    <row r="31" spans="1:18" ht="45.75" thickBot="1">
      <c r="A31" s="95"/>
      <c r="B31" s="22" t="s">
        <v>13</v>
      </c>
      <c r="C31" s="39">
        <f t="shared" si="12"/>
        <v>0</v>
      </c>
      <c r="D31" s="39">
        <f t="shared" si="13"/>
        <v>0</v>
      </c>
      <c r="E31" s="39">
        <f t="shared" si="13"/>
        <v>0</v>
      </c>
      <c r="F31" s="40">
        <v>0</v>
      </c>
      <c r="G31" s="43">
        <f t="shared" si="14"/>
        <v>0</v>
      </c>
      <c r="H31" s="43">
        <v>0</v>
      </c>
      <c r="I31" s="43">
        <v>0</v>
      </c>
      <c r="J31" s="40">
        <v>0</v>
      </c>
      <c r="K31" s="53">
        <f t="shared" si="15"/>
        <v>0</v>
      </c>
      <c r="L31" s="53">
        <f t="shared" si="15"/>
        <v>0</v>
      </c>
      <c r="M31" s="53">
        <f t="shared" si="15"/>
        <v>0</v>
      </c>
      <c r="N31" s="52">
        <v>0</v>
      </c>
      <c r="O31" s="66">
        <f t="shared" si="17"/>
        <v>0</v>
      </c>
      <c r="P31" s="66">
        <f t="shared" si="17"/>
        <v>0</v>
      </c>
      <c r="Q31" s="66">
        <f t="shared" si="17"/>
        <v>0</v>
      </c>
      <c r="R31" s="40">
        <v>0</v>
      </c>
    </row>
    <row r="32" spans="1:18" ht="30.75" thickBot="1">
      <c r="A32" s="96"/>
      <c r="B32" s="22" t="s">
        <v>14</v>
      </c>
      <c r="C32" s="39">
        <f t="shared" si="12"/>
        <v>0</v>
      </c>
      <c r="D32" s="39">
        <f t="shared" si="13"/>
        <v>0</v>
      </c>
      <c r="E32" s="39">
        <f t="shared" si="13"/>
        <v>0</v>
      </c>
      <c r="F32" s="40">
        <v>0</v>
      </c>
      <c r="G32" s="43">
        <f t="shared" si="14"/>
        <v>0</v>
      </c>
      <c r="H32" s="43">
        <v>0</v>
      </c>
      <c r="I32" s="43">
        <v>0</v>
      </c>
      <c r="J32" s="40">
        <v>0</v>
      </c>
      <c r="K32" s="53">
        <f t="shared" si="15"/>
        <v>0</v>
      </c>
      <c r="L32" s="53">
        <f t="shared" si="15"/>
        <v>0</v>
      </c>
      <c r="M32" s="53">
        <f t="shared" si="15"/>
        <v>0</v>
      </c>
      <c r="N32" s="52">
        <v>0</v>
      </c>
      <c r="O32" s="66">
        <f t="shared" si="17"/>
        <v>0</v>
      </c>
      <c r="P32" s="66">
        <f t="shared" si="17"/>
        <v>0</v>
      </c>
      <c r="Q32" s="66">
        <f t="shared" si="17"/>
        <v>0</v>
      </c>
      <c r="R32" s="40">
        <v>0</v>
      </c>
    </row>
    <row r="34" spans="1:2">
      <c r="A34" s="24" t="s">
        <v>91</v>
      </c>
      <c r="B34" s="25" t="s">
        <v>92</v>
      </c>
    </row>
    <row r="36" spans="1:2" ht="15.75" customHeight="1"/>
  </sheetData>
  <mergeCells count="24">
    <mergeCell ref="A23:A27"/>
    <mergeCell ref="A28:A32"/>
    <mergeCell ref="J9:J10"/>
    <mergeCell ref="P9:P10"/>
    <mergeCell ref="A18:A22"/>
    <mergeCell ref="L9:L10"/>
    <mergeCell ref="M9:M10"/>
    <mergeCell ref="N9:N10"/>
    <mergeCell ref="Q9:Q10"/>
    <mergeCell ref="R9:R10"/>
    <mergeCell ref="A12:R12"/>
    <mergeCell ref="A5:R5"/>
    <mergeCell ref="A13:A17"/>
    <mergeCell ref="A8:A10"/>
    <mergeCell ref="B8:B10"/>
    <mergeCell ref="C8:F8"/>
    <mergeCell ref="G8:J8"/>
    <mergeCell ref="O8:R8"/>
    <mergeCell ref="D9:D10"/>
    <mergeCell ref="E9:E10"/>
    <mergeCell ref="F9:F10"/>
    <mergeCell ref="H9:H10"/>
    <mergeCell ref="I9:I10"/>
    <mergeCell ref="K8:N8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3:R56"/>
  <sheetViews>
    <sheetView topLeftCell="A42" workbookViewId="0">
      <selection activeCell="O51" sqref="O51"/>
    </sheetView>
  </sheetViews>
  <sheetFormatPr defaultRowHeight="15"/>
  <cols>
    <col min="1" max="1" width="19.85546875" customWidth="1"/>
    <col min="2" max="2" width="24" customWidth="1"/>
    <col min="3" max="3" width="11.42578125" customWidth="1"/>
    <col min="4" max="4" width="14.5703125" customWidth="1"/>
    <col min="5" max="5" width="11.140625" customWidth="1"/>
    <col min="6" max="6" width="10.28515625" customWidth="1"/>
    <col min="7" max="7" width="10.42578125" customWidth="1"/>
    <col min="8" max="8" width="11.42578125" customWidth="1"/>
    <col min="9" max="9" width="11" customWidth="1"/>
    <col min="10" max="14" width="11.140625" customWidth="1"/>
  </cols>
  <sheetData>
    <row r="3" spans="1:18">
      <c r="I3" s="17" t="s">
        <v>110</v>
      </c>
    </row>
    <row r="5" spans="1:18" ht="47.25" customHeight="1">
      <c r="A5" s="93" t="s">
        <v>65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</row>
    <row r="7" spans="1:18" ht="15.75" thickBot="1"/>
    <row r="8" spans="1:18" ht="16.5" thickBot="1">
      <c r="A8" s="88" t="s">
        <v>1</v>
      </c>
      <c r="B8" s="88" t="s">
        <v>2</v>
      </c>
      <c r="C8" s="98" t="s">
        <v>94</v>
      </c>
      <c r="D8" s="99"/>
      <c r="E8" s="99"/>
      <c r="F8" s="100"/>
      <c r="G8" s="98" t="s">
        <v>124</v>
      </c>
      <c r="H8" s="99"/>
      <c r="I8" s="99"/>
      <c r="J8" s="100"/>
      <c r="K8" s="98" t="s">
        <v>132</v>
      </c>
      <c r="L8" s="99"/>
      <c r="M8" s="99"/>
      <c r="N8" s="100"/>
      <c r="O8" s="98" t="s">
        <v>134</v>
      </c>
      <c r="P8" s="99"/>
      <c r="Q8" s="99"/>
      <c r="R8" s="100"/>
    </row>
    <row r="9" spans="1:18" ht="16.5" customHeight="1">
      <c r="A9" s="97"/>
      <c r="B9" s="97"/>
      <c r="C9" s="18" t="s">
        <v>4</v>
      </c>
      <c r="D9" s="88" t="s">
        <v>5</v>
      </c>
      <c r="E9" s="88" t="s">
        <v>6</v>
      </c>
      <c r="F9" s="88" t="s">
        <v>7</v>
      </c>
      <c r="G9" s="18" t="s">
        <v>4</v>
      </c>
      <c r="H9" s="88" t="s">
        <v>5</v>
      </c>
      <c r="I9" s="88" t="s">
        <v>6</v>
      </c>
      <c r="J9" s="88" t="s">
        <v>7</v>
      </c>
      <c r="K9" s="18" t="s">
        <v>4</v>
      </c>
      <c r="L9" s="88" t="s">
        <v>5</v>
      </c>
      <c r="M9" s="88" t="s">
        <v>6</v>
      </c>
      <c r="N9" s="88" t="s">
        <v>7</v>
      </c>
      <c r="O9" s="18" t="s">
        <v>4</v>
      </c>
      <c r="P9" s="88" t="s">
        <v>5</v>
      </c>
      <c r="Q9" s="88" t="s">
        <v>6</v>
      </c>
      <c r="R9" s="88" t="s">
        <v>8</v>
      </c>
    </row>
    <row r="10" spans="1:18" ht="63.75" customHeight="1" thickBot="1">
      <c r="A10" s="89"/>
      <c r="B10" s="89"/>
      <c r="C10" s="19" t="s">
        <v>101</v>
      </c>
      <c r="D10" s="89"/>
      <c r="E10" s="89"/>
      <c r="F10" s="89"/>
      <c r="G10" s="19" t="s">
        <v>101</v>
      </c>
      <c r="H10" s="89"/>
      <c r="I10" s="89"/>
      <c r="J10" s="89"/>
      <c r="K10" s="19" t="s">
        <v>101</v>
      </c>
      <c r="L10" s="89"/>
      <c r="M10" s="89"/>
      <c r="N10" s="89"/>
      <c r="O10" s="19" t="s">
        <v>9</v>
      </c>
      <c r="P10" s="89"/>
      <c r="Q10" s="89"/>
      <c r="R10" s="89"/>
    </row>
    <row r="11" spans="1:18" ht="15.75" thickBot="1">
      <c r="A11" s="20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9">
        <v>13</v>
      </c>
      <c r="N11" s="19">
        <v>14</v>
      </c>
      <c r="O11" s="19">
        <v>15</v>
      </c>
      <c r="P11" s="19">
        <v>16</v>
      </c>
      <c r="Q11" s="19">
        <v>17</v>
      </c>
      <c r="R11" s="19">
        <v>18</v>
      </c>
    </row>
    <row r="12" spans="1:18" ht="16.5" thickBot="1">
      <c r="A12" s="90" t="s">
        <v>79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2"/>
    </row>
    <row r="13" spans="1:18" ht="15.75" customHeight="1" thickBot="1">
      <c r="A13" s="94" t="s">
        <v>125</v>
      </c>
      <c r="B13" s="21" t="s">
        <v>10</v>
      </c>
      <c r="C13" s="43">
        <v>0</v>
      </c>
      <c r="D13" s="43">
        <v>0</v>
      </c>
      <c r="E13" s="43">
        <v>0</v>
      </c>
      <c r="F13" s="40">
        <v>0</v>
      </c>
      <c r="G13" s="43">
        <v>3288.02</v>
      </c>
      <c r="H13" s="43">
        <v>1286.5</v>
      </c>
      <c r="I13" s="43">
        <v>1286.5</v>
      </c>
      <c r="J13" s="40">
        <f>I13/G13</f>
        <v>0.39126890955651122</v>
      </c>
      <c r="K13" s="65">
        <v>3286.5</v>
      </c>
      <c r="L13" s="65">
        <v>3286.5</v>
      </c>
      <c r="M13" s="65">
        <v>3286.5</v>
      </c>
      <c r="N13" s="40">
        <f>M13/K13</f>
        <v>1</v>
      </c>
      <c r="O13" s="65">
        <v>3286.5</v>
      </c>
      <c r="P13" s="65">
        <v>3286.5</v>
      </c>
      <c r="Q13" s="65">
        <v>3286.5</v>
      </c>
      <c r="R13" s="40">
        <f>Q13/O13</f>
        <v>1</v>
      </c>
    </row>
    <row r="14" spans="1:18" ht="45.75" thickBot="1">
      <c r="A14" s="95"/>
      <c r="B14" s="22" t="s">
        <v>36</v>
      </c>
      <c r="C14" s="43">
        <v>0</v>
      </c>
      <c r="D14" s="43">
        <v>0</v>
      </c>
      <c r="E14" s="43">
        <v>0</v>
      </c>
      <c r="F14" s="40">
        <v>0</v>
      </c>
      <c r="G14" s="43">
        <v>3288.02</v>
      </c>
      <c r="H14" s="43">
        <v>1286.5</v>
      </c>
      <c r="I14" s="43">
        <v>1286.5</v>
      </c>
      <c r="J14" s="40">
        <f t="shared" ref="J14:J31" si="0">I14/G14</f>
        <v>0.39126890955651122</v>
      </c>
      <c r="K14" s="65">
        <v>3286.5</v>
      </c>
      <c r="L14" s="65">
        <v>3286.5</v>
      </c>
      <c r="M14" s="65">
        <v>3286.5</v>
      </c>
      <c r="N14" s="40">
        <f t="shared" ref="N14" si="1">M14/K14</f>
        <v>1</v>
      </c>
      <c r="O14" s="65">
        <v>3286.5</v>
      </c>
      <c r="P14" s="65">
        <v>3286.5</v>
      </c>
      <c r="Q14" s="65">
        <v>3286.5</v>
      </c>
      <c r="R14" s="40">
        <f t="shared" ref="R14" si="2">Q14/O14</f>
        <v>1</v>
      </c>
    </row>
    <row r="15" spans="1:18" ht="30.75" thickBot="1">
      <c r="A15" s="95"/>
      <c r="B15" s="22" t="s">
        <v>12</v>
      </c>
      <c r="C15" s="43">
        <v>0</v>
      </c>
      <c r="D15" s="43">
        <v>0</v>
      </c>
      <c r="E15" s="43">
        <v>0</v>
      </c>
      <c r="F15" s="40">
        <v>0</v>
      </c>
      <c r="G15" s="43">
        <v>0</v>
      </c>
      <c r="H15" s="43">
        <v>0</v>
      </c>
      <c r="I15" s="43">
        <v>0</v>
      </c>
      <c r="J15" s="40">
        <v>0</v>
      </c>
      <c r="K15" s="65">
        <v>0</v>
      </c>
      <c r="L15" s="65">
        <v>0</v>
      </c>
      <c r="M15" s="65">
        <v>0</v>
      </c>
      <c r="N15" s="40">
        <v>0</v>
      </c>
      <c r="O15" s="65">
        <v>0</v>
      </c>
      <c r="P15" s="65">
        <v>0</v>
      </c>
      <c r="Q15" s="65">
        <v>0</v>
      </c>
      <c r="R15" s="40">
        <v>0</v>
      </c>
    </row>
    <row r="16" spans="1:18" ht="30.75" thickBot="1">
      <c r="A16" s="95"/>
      <c r="B16" s="22" t="s">
        <v>13</v>
      </c>
      <c r="C16" s="43">
        <v>0</v>
      </c>
      <c r="D16" s="43">
        <v>0</v>
      </c>
      <c r="E16" s="43">
        <v>0</v>
      </c>
      <c r="F16" s="40"/>
      <c r="G16" s="43">
        <v>0</v>
      </c>
      <c r="H16" s="43">
        <v>0</v>
      </c>
      <c r="I16" s="43">
        <v>0</v>
      </c>
      <c r="J16" s="40">
        <v>0</v>
      </c>
      <c r="K16" s="65">
        <v>0</v>
      </c>
      <c r="L16" s="65">
        <v>0</v>
      </c>
      <c r="M16" s="65">
        <v>0</v>
      </c>
      <c r="N16" s="40">
        <v>0</v>
      </c>
      <c r="O16" s="65">
        <v>0</v>
      </c>
      <c r="P16" s="65">
        <v>0</v>
      </c>
      <c r="Q16" s="65">
        <v>0</v>
      </c>
      <c r="R16" s="40">
        <v>0</v>
      </c>
    </row>
    <row r="17" spans="1:18" ht="30.75" thickBot="1">
      <c r="A17" s="96"/>
      <c r="B17" s="22" t="s">
        <v>14</v>
      </c>
      <c r="C17" s="43">
        <v>0</v>
      </c>
      <c r="D17" s="43">
        <v>0</v>
      </c>
      <c r="E17" s="43">
        <v>0</v>
      </c>
      <c r="F17" s="40">
        <v>0</v>
      </c>
      <c r="G17" s="43">
        <v>0</v>
      </c>
      <c r="H17" s="43">
        <v>0</v>
      </c>
      <c r="I17" s="43">
        <v>0</v>
      </c>
      <c r="J17" s="40">
        <v>0</v>
      </c>
      <c r="K17" s="65">
        <v>0</v>
      </c>
      <c r="L17" s="65">
        <v>0</v>
      </c>
      <c r="M17" s="65">
        <v>0</v>
      </c>
      <c r="N17" s="40">
        <v>0</v>
      </c>
      <c r="O17" s="65">
        <v>0</v>
      </c>
      <c r="P17" s="65">
        <v>0</v>
      </c>
      <c r="Q17" s="65">
        <v>0</v>
      </c>
      <c r="R17" s="40">
        <v>0</v>
      </c>
    </row>
    <row r="18" spans="1:18" ht="15.75" customHeight="1" thickBot="1">
      <c r="A18" s="94" t="s">
        <v>126</v>
      </c>
      <c r="B18" s="21" t="s">
        <v>10</v>
      </c>
      <c r="C18" s="43">
        <v>0</v>
      </c>
      <c r="D18" s="43">
        <v>0</v>
      </c>
      <c r="E18" s="43">
        <v>0</v>
      </c>
      <c r="F18" s="40">
        <v>0</v>
      </c>
      <c r="G18" s="43">
        <v>10000</v>
      </c>
      <c r="H18" s="43">
        <v>10000</v>
      </c>
      <c r="I18" s="43">
        <v>10000</v>
      </c>
      <c r="J18" s="40">
        <f t="shared" si="0"/>
        <v>1</v>
      </c>
      <c r="K18" s="43">
        <v>10000</v>
      </c>
      <c r="L18" s="43">
        <v>10000</v>
      </c>
      <c r="M18" s="43">
        <v>10000</v>
      </c>
      <c r="N18" s="40">
        <f t="shared" ref="N18" si="3">M18/K18</f>
        <v>1</v>
      </c>
      <c r="O18" s="65">
        <v>10000</v>
      </c>
      <c r="P18" s="65">
        <v>10000</v>
      </c>
      <c r="Q18" s="65">
        <v>10000</v>
      </c>
      <c r="R18" s="40">
        <f>Q18/O18</f>
        <v>1</v>
      </c>
    </row>
    <row r="19" spans="1:18" ht="45.75" thickBot="1">
      <c r="A19" s="95"/>
      <c r="B19" s="22" t="s">
        <v>36</v>
      </c>
      <c r="C19" s="43">
        <v>0</v>
      </c>
      <c r="D19" s="43">
        <v>0</v>
      </c>
      <c r="E19" s="43">
        <v>0</v>
      </c>
      <c r="F19" s="40">
        <v>0</v>
      </c>
      <c r="G19" s="43">
        <v>0</v>
      </c>
      <c r="H19" s="43">
        <v>0</v>
      </c>
      <c r="I19" s="43">
        <v>0</v>
      </c>
      <c r="J19" s="40">
        <v>0</v>
      </c>
      <c r="K19" s="43">
        <v>0</v>
      </c>
      <c r="L19" s="43">
        <v>0</v>
      </c>
      <c r="M19" s="43">
        <v>0</v>
      </c>
      <c r="N19" s="40">
        <v>0</v>
      </c>
      <c r="O19" s="65">
        <v>0</v>
      </c>
      <c r="P19" s="65">
        <v>0</v>
      </c>
      <c r="Q19" s="65">
        <v>0</v>
      </c>
      <c r="R19" s="40">
        <v>0</v>
      </c>
    </row>
    <row r="20" spans="1:18" ht="30.75" thickBot="1">
      <c r="A20" s="95"/>
      <c r="B20" s="22" t="s">
        <v>12</v>
      </c>
      <c r="C20" s="43">
        <v>0</v>
      </c>
      <c r="D20" s="43">
        <v>0</v>
      </c>
      <c r="E20" s="43">
        <v>0</v>
      </c>
      <c r="F20" s="40">
        <v>0</v>
      </c>
      <c r="G20" s="43">
        <v>0</v>
      </c>
      <c r="H20" s="43">
        <v>0</v>
      </c>
      <c r="I20" s="43">
        <v>0</v>
      </c>
      <c r="J20" s="40">
        <v>0</v>
      </c>
      <c r="K20" s="43">
        <v>0</v>
      </c>
      <c r="L20" s="43">
        <v>0</v>
      </c>
      <c r="M20" s="43">
        <v>0</v>
      </c>
      <c r="N20" s="40">
        <v>0</v>
      </c>
      <c r="O20" s="65">
        <v>0</v>
      </c>
      <c r="P20" s="65">
        <v>0</v>
      </c>
      <c r="Q20" s="65">
        <v>0</v>
      </c>
      <c r="R20" s="40">
        <v>0</v>
      </c>
    </row>
    <row r="21" spans="1:18" ht="30.75" thickBot="1">
      <c r="A21" s="95"/>
      <c r="B21" s="22" t="s">
        <v>13</v>
      </c>
      <c r="C21" s="43">
        <v>0</v>
      </c>
      <c r="D21" s="43">
        <v>0</v>
      </c>
      <c r="E21" s="43">
        <v>0</v>
      </c>
      <c r="F21" s="40">
        <v>0</v>
      </c>
      <c r="G21" s="43">
        <v>10000</v>
      </c>
      <c r="H21" s="43">
        <v>10000</v>
      </c>
      <c r="I21" s="43">
        <v>10000</v>
      </c>
      <c r="J21" s="40">
        <f t="shared" si="0"/>
        <v>1</v>
      </c>
      <c r="K21" s="43">
        <v>10000</v>
      </c>
      <c r="L21" s="43">
        <v>10000</v>
      </c>
      <c r="M21" s="43">
        <v>10000</v>
      </c>
      <c r="N21" s="40">
        <f t="shared" ref="N21" si="4">M21/K21</f>
        <v>1</v>
      </c>
      <c r="O21" s="65">
        <v>10000</v>
      </c>
      <c r="P21" s="65">
        <v>10000</v>
      </c>
      <c r="Q21" s="65">
        <v>10000</v>
      </c>
      <c r="R21" s="40">
        <f t="shared" ref="R21" si="5">Q21/O21</f>
        <v>1</v>
      </c>
    </row>
    <row r="22" spans="1:18" ht="30.75" thickBot="1">
      <c r="A22" s="96"/>
      <c r="B22" s="22" t="s">
        <v>14</v>
      </c>
      <c r="C22" s="43">
        <v>0</v>
      </c>
      <c r="D22" s="43">
        <v>0</v>
      </c>
      <c r="E22" s="43">
        <v>0</v>
      </c>
      <c r="F22" s="40">
        <v>0</v>
      </c>
      <c r="G22" s="43">
        <v>0</v>
      </c>
      <c r="H22" s="43">
        <v>0</v>
      </c>
      <c r="I22" s="43">
        <v>0</v>
      </c>
      <c r="J22" s="40">
        <v>0</v>
      </c>
      <c r="K22" s="43">
        <v>0</v>
      </c>
      <c r="L22" s="43">
        <v>0</v>
      </c>
      <c r="M22" s="43">
        <v>0</v>
      </c>
      <c r="N22" s="40">
        <v>0</v>
      </c>
      <c r="O22" s="65">
        <v>0</v>
      </c>
      <c r="P22" s="65">
        <v>0</v>
      </c>
      <c r="Q22" s="65">
        <v>0</v>
      </c>
      <c r="R22" s="40">
        <v>0</v>
      </c>
    </row>
    <row r="23" spans="1:18" ht="15.75" customHeight="1" thickBot="1">
      <c r="A23" s="94" t="s">
        <v>80</v>
      </c>
      <c r="B23" s="21" t="s">
        <v>10</v>
      </c>
      <c r="C23" s="43">
        <v>100</v>
      </c>
      <c r="D23" s="43">
        <v>0</v>
      </c>
      <c r="E23" s="43">
        <v>0</v>
      </c>
      <c r="F23" s="40">
        <f>E23/C23</f>
        <v>0</v>
      </c>
      <c r="G23" s="43">
        <v>300</v>
      </c>
      <c r="H23" s="43">
        <v>269.60000000000002</v>
      </c>
      <c r="I23" s="43">
        <v>269.60000000000002</v>
      </c>
      <c r="J23" s="40">
        <f t="shared" si="0"/>
        <v>0.89866666666666672</v>
      </c>
      <c r="K23" s="43">
        <v>300</v>
      </c>
      <c r="L23" s="43">
        <v>269.60000000000002</v>
      </c>
      <c r="M23" s="43">
        <v>269.60000000000002</v>
      </c>
      <c r="N23" s="40">
        <f t="shared" ref="N23:N24" si="6">M23/K23</f>
        <v>0.89866666666666672</v>
      </c>
      <c r="O23" s="65">
        <v>269.60000000000002</v>
      </c>
      <c r="P23" s="65">
        <v>269.60000000000002</v>
      </c>
      <c r="Q23" s="65">
        <v>269.60000000000002</v>
      </c>
      <c r="R23" s="40">
        <f>Q23/O23</f>
        <v>1</v>
      </c>
    </row>
    <row r="24" spans="1:18" ht="45.75" thickBot="1">
      <c r="A24" s="95"/>
      <c r="B24" s="22" t="s">
        <v>36</v>
      </c>
      <c r="C24" s="43">
        <v>100</v>
      </c>
      <c r="D24" s="43">
        <v>0</v>
      </c>
      <c r="E24" s="43">
        <v>0</v>
      </c>
      <c r="F24" s="40">
        <f t="shared" ref="F24:F31" si="7">E24/C24</f>
        <v>0</v>
      </c>
      <c r="G24" s="43">
        <v>300</v>
      </c>
      <c r="H24" s="43">
        <v>269.60000000000002</v>
      </c>
      <c r="I24" s="43">
        <v>269.60000000000002</v>
      </c>
      <c r="J24" s="40">
        <f t="shared" si="0"/>
        <v>0.89866666666666672</v>
      </c>
      <c r="K24" s="43">
        <v>300</v>
      </c>
      <c r="L24" s="43">
        <v>269.60000000000002</v>
      </c>
      <c r="M24" s="43">
        <v>269.60000000000002</v>
      </c>
      <c r="N24" s="40">
        <f t="shared" si="6"/>
        <v>0.89866666666666672</v>
      </c>
      <c r="O24" s="65">
        <v>269.60000000000002</v>
      </c>
      <c r="P24" s="65">
        <v>269.60000000000002</v>
      </c>
      <c r="Q24" s="65">
        <v>269.60000000000002</v>
      </c>
      <c r="R24" s="40">
        <f t="shared" ref="R24" si="8">Q24/O24</f>
        <v>1</v>
      </c>
    </row>
    <row r="25" spans="1:18" ht="30.75" thickBot="1">
      <c r="A25" s="95"/>
      <c r="B25" s="22" t="s">
        <v>12</v>
      </c>
      <c r="C25" s="43">
        <v>0</v>
      </c>
      <c r="D25" s="43">
        <v>0</v>
      </c>
      <c r="E25" s="43">
        <v>0</v>
      </c>
      <c r="F25" s="40">
        <v>0</v>
      </c>
      <c r="G25" s="43">
        <v>0</v>
      </c>
      <c r="H25" s="43">
        <v>0</v>
      </c>
      <c r="I25" s="43">
        <v>0</v>
      </c>
      <c r="J25" s="40">
        <v>0</v>
      </c>
      <c r="K25" s="43">
        <v>0</v>
      </c>
      <c r="L25" s="43">
        <v>0</v>
      </c>
      <c r="M25" s="43">
        <v>0</v>
      </c>
      <c r="N25" s="40">
        <v>0</v>
      </c>
      <c r="O25" s="65">
        <v>0</v>
      </c>
      <c r="P25" s="65">
        <v>0</v>
      </c>
      <c r="Q25" s="65">
        <v>0</v>
      </c>
      <c r="R25" s="40">
        <v>0</v>
      </c>
    </row>
    <row r="26" spans="1:18" ht="30.75" thickBot="1">
      <c r="A26" s="95"/>
      <c r="B26" s="22" t="s">
        <v>13</v>
      </c>
      <c r="C26" s="43">
        <v>0</v>
      </c>
      <c r="D26" s="43">
        <v>0</v>
      </c>
      <c r="E26" s="43">
        <v>0</v>
      </c>
      <c r="F26" s="40">
        <v>0</v>
      </c>
      <c r="G26" s="43">
        <v>0</v>
      </c>
      <c r="H26" s="43">
        <v>0</v>
      </c>
      <c r="I26" s="43">
        <v>0</v>
      </c>
      <c r="J26" s="40">
        <v>0</v>
      </c>
      <c r="K26" s="43">
        <v>0</v>
      </c>
      <c r="L26" s="43">
        <v>0</v>
      </c>
      <c r="M26" s="43">
        <v>0</v>
      </c>
      <c r="N26" s="40">
        <v>0</v>
      </c>
      <c r="O26" s="65">
        <v>0</v>
      </c>
      <c r="P26" s="65">
        <v>0</v>
      </c>
      <c r="Q26" s="65">
        <v>0</v>
      </c>
      <c r="R26" s="40">
        <v>0</v>
      </c>
    </row>
    <row r="27" spans="1:18" ht="30.75" thickBot="1">
      <c r="A27" s="96"/>
      <c r="B27" s="22" t="s">
        <v>14</v>
      </c>
      <c r="C27" s="43">
        <v>0</v>
      </c>
      <c r="D27" s="43">
        <v>0</v>
      </c>
      <c r="E27" s="43">
        <v>0</v>
      </c>
      <c r="F27" s="40">
        <v>0</v>
      </c>
      <c r="G27" s="43">
        <v>0</v>
      </c>
      <c r="H27" s="43">
        <v>0</v>
      </c>
      <c r="I27" s="43">
        <v>0</v>
      </c>
      <c r="J27" s="40">
        <v>0</v>
      </c>
      <c r="K27" s="43">
        <v>0</v>
      </c>
      <c r="L27" s="43">
        <v>0</v>
      </c>
      <c r="M27" s="43">
        <v>0</v>
      </c>
      <c r="N27" s="40">
        <v>0</v>
      </c>
      <c r="O27" s="65">
        <v>0</v>
      </c>
      <c r="P27" s="65">
        <v>0</v>
      </c>
      <c r="Q27" s="65">
        <v>0</v>
      </c>
      <c r="R27" s="40">
        <v>0</v>
      </c>
    </row>
    <row r="28" spans="1:18" ht="15.75" customHeight="1" thickBot="1">
      <c r="A28" s="94" t="s">
        <v>81</v>
      </c>
      <c r="B28" s="21" t="s">
        <v>10</v>
      </c>
      <c r="C28" s="43">
        <f>C29+C30+C31+C32</f>
        <v>357.89</v>
      </c>
      <c r="D28" s="43">
        <v>0</v>
      </c>
      <c r="E28" s="43">
        <v>0</v>
      </c>
      <c r="F28" s="40">
        <f t="shared" si="7"/>
        <v>0</v>
      </c>
      <c r="G28" s="43">
        <f>G29+G31</f>
        <v>357.89499999999998</v>
      </c>
      <c r="H28" s="43">
        <v>200</v>
      </c>
      <c r="I28" s="43">
        <v>200</v>
      </c>
      <c r="J28" s="40">
        <f t="shared" si="0"/>
        <v>0.55882311851241284</v>
      </c>
      <c r="K28" s="65">
        <v>357.9</v>
      </c>
      <c r="L28" s="65">
        <v>357.9</v>
      </c>
      <c r="M28" s="65">
        <v>357.9</v>
      </c>
      <c r="N28" s="40">
        <f>M28/K28</f>
        <v>1</v>
      </c>
      <c r="O28" s="65">
        <v>357.9</v>
      </c>
      <c r="P28" s="65">
        <v>357.9</v>
      </c>
      <c r="Q28" s="65">
        <v>357.9</v>
      </c>
      <c r="R28" s="40">
        <f>Q28/O28</f>
        <v>1</v>
      </c>
    </row>
    <row r="29" spans="1:18" ht="45.75" thickBot="1">
      <c r="A29" s="95"/>
      <c r="B29" s="22" t="s">
        <v>36</v>
      </c>
      <c r="C29" s="43">
        <v>17.89</v>
      </c>
      <c r="D29" s="43">
        <v>0</v>
      </c>
      <c r="E29" s="43">
        <v>0</v>
      </c>
      <c r="F29" s="40">
        <f t="shared" si="7"/>
        <v>0</v>
      </c>
      <c r="G29" s="43">
        <v>17.895</v>
      </c>
      <c r="H29" s="43">
        <v>10</v>
      </c>
      <c r="I29" s="43">
        <v>10</v>
      </c>
      <c r="J29" s="40">
        <f t="shared" si="0"/>
        <v>0.55881531153953623</v>
      </c>
      <c r="K29" s="65">
        <v>17.899999999999999</v>
      </c>
      <c r="L29" s="65">
        <v>17.899999999999999</v>
      </c>
      <c r="M29" s="65">
        <v>17.899999999999999</v>
      </c>
      <c r="N29" s="40">
        <f t="shared" ref="N29:N31" si="9">M29/K29</f>
        <v>1</v>
      </c>
      <c r="O29" s="65">
        <v>17.899999999999999</v>
      </c>
      <c r="P29" s="65">
        <v>17.899999999999999</v>
      </c>
      <c r="Q29" s="65">
        <v>17.899999999999999</v>
      </c>
      <c r="R29" s="40">
        <f t="shared" ref="R29:R31" si="10">Q29/O29</f>
        <v>1</v>
      </c>
    </row>
    <row r="30" spans="1:18" ht="30.75" thickBot="1">
      <c r="A30" s="95"/>
      <c r="B30" s="22" t="s">
        <v>12</v>
      </c>
      <c r="C30" s="43">
        <v>0</v>
      </c>
      <c r="D30" s="43">
        <v>0</v>
      </c>
      <c r="E30" s="43">
        <v>0</v>
      </c>
      <c r="F30" s="40">
        <v>0</v>
      </c>
      <c r="G30" s="43">
        <v>0</v>
      </c>
      <c r="H30" s="43">
        <v>0</v>
      </c>
      <c r="I30" s="43">
        <v>0</v>
      </c>
      <c r="J30" s="40">
        <v>0</v>
      </c>
      <c r="K30" s="65">
        <v>0</v>
      </c>
      <c r="L30" s="65">
        <v>0</v>
      </c>
      <c r="M30" s="65">
        <v>0</v>
      </c>
      <c r="N30" s="40">
        <v>0</v>
      </c>
      <c r="O30" s="65">
        <v>0</v>
      </c>
      <c r="P30" s="65">
        <v>0</v>
      </c>
      <c r="Q30" s="65">
        <v>0</v>
      </c>
      <c r="R30" s="40">
        <v>0</v>
      </c>
    </row>
    <row r="31" spans="1:18" ht="30.75" thickBot="1">
      <c r="A31" s="95"/>
      <c r="B31" s="22" t="s">
        <v>13</v>
      </c>
      <c r="C31" s="43">
        <v>340</v>
      </c>
      <c r="D31" s="43">
        <v>0</v>
      </c>
      <c r="E31" s="43">
        <v>0</v>
      </c>
      <c r="F31" s="40">
        <f t="shared" si="7"/>
        <v>0</v>
      </c>
      <c r="G31" s="43">
        <v>340</v>
      </c>
      <c r="H31" s="43">
        <v>190</v>
      </c>
      <c r="I31" s="43">
        <v>190</v>
      </c>
      <c r="J31" s="40">
        <f t="shared" si="0"/>
        <v>0.55882352941176472</v>
      </c>
      <c r="K31" s="65">
        <v>340</v>
      </c>
      <c r="L31" s="65">
        <v>340</v>
      </c>
      <c r="M31" s="65">
        <v>340</v>
      </c>
      <c r="N31" s="40">
        <f t="shared" si="9"/>
        <v>1</v>
      </c>
      <c r="O31" s="65">
        <v>340</v>
      </c>
      <c r="P31" s="65">
        <v>340</v>
      </c>
      <c r="Q31" s="65">
        <v>340</v>
      </c>
      <c r="R31" s="40">
        <f t="shared" si="10"/>
        <v>1</v>
      </c>
    </row>
    <row r="32" spans="1:18" ht="30.75" thickBot="1">
      <c r="A32" s="96"/>
      <c r="B32" s="22" t="s">
        <v>14</v>
      </c>
      <c r="C32" s="43">
        <v>0</v>
      </c>
      <c r="D32" s="43">
        <v>0</v>
      </c>
      <c r="E32" s="43">
        <v>0</v>
      </c>
      <c r="F32" s="40">
        <v>0</v>
      </c>
      <c r="G32" s="43">
        <v>0</v>
      </c>
      <c r="H32" s="43">
        <v>0</v>
      </c>
      <c r="I32" s="43">
        <v>0</v>
      </c>
      <c r="J32" s="40">
        <v>0</v>
      </c>
      <c r="K32" s="65">
        <v>0</v>
      </c>
      <c r="L32" s="65">
        <v>0</v>
      </c>
      <c r="M32" s="65">
        <v>0</v>
      </c>
      <c r="N32" s="40">
        <v>0</v>
      </c>
      <c r="O32" s="65">
        <v>0</v>
      </c>
      <c r="P32" s="65">
        <v>0</v>
      </c>
      <c r="Q32" s="65">
        <v>0</v>
      </c>
      <c r="R32" s="40">
        <v>0</v>
      </c>
    </row>
    <row r="33" spans="1:18" ht="16.5" thickBot="1">
      <c r="A33" s="102" t="s">
        <v>75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4"/>
    </row>
    <row r="34" spans="1:18" ht="15.75" customHeight="1" thickBot="1">
      <c r="A34" s="101" t="s">
        <v>82</v>
      </c>
      <c r="B34" s="21" t="s">
        <v>10</v>
      </c>
      <c r="C34" s="39">
        <v>8205.5</v>
      </c>
      <c r="D34" s="39">
        <v>1849.2</v>
      </c>
      <c r="E34" s="39">
        <v>1849.2</v>
      </c>
      <c r="F34" s="40">
        <f>E34/C34</f>
        <v>0.22536103832795076</v>
      </c>
      <c r="G34" s="43">
        <v>7879.7</v>
      </c>
      <c r="H34" s="43">
        <v>3725.49</v>
      </c>
      <c r="I34" s="43">
        <v>3725.49</v>
      </c>
      <c r="J34" s="40">
        <f>I34/G34</f>
        <v>0.47279591862634363</v>
      </c>
      <c r="K34" s="65">
        <v>7930.7</v>
      </c>
      <c r="L34" s="65">
        <v>5726.65</v>
      </c>
      <c r="M34" s="65">
        <v>5726.65</v>
      </c>
      <c r="N34" s="40">
        <f>M34/K34</f>
        <v>0.72208632277100382</v>
      </c>
      <c r="O34" s="65">
        <v>7476.9</v>
      </c>
      <c r="P34" s="65">
        <v>6515.1</v>
      </c>
      <c r="Q34" s="65">
        <v>6515.1</v>
      </c>
      <c r="R34" s="40">
        <f>Q34/O34</f>
        <v>0.87136380050555717</v>
      </c>
    </row>
    <row r="35" spans="1:18" ht="45.75" thickBot="1">
      <c r="A35" s="95"/>
      <c r="B35" s="22" t="s">
        <v>36</v>
      </c>
      <c r="C35" s="39">
        <v>8205.5</v>
      </c>
      <c r="D35" s="39">
        <v>1849.2</v>
      </c>
      <c r="E35" s="39">
        <v>1849.2</v>
      </c>
      <c r="F35" s="40">
        <f t="shared" ref="F35" si="11">E35/C35</f>
        <v>0.22536103832795076</v>
      </c>
      <c r="G35" s="43">
        <v>7879.7</v>
      </c>
      <c r="H35" s="43">
        <v>3725.49</v>
      </c>
      <c r="I35" s="43">
        <v>3725.49</v>
      </c>
      <c r="J35" s="40">
        <f t="shared" ref="J35:J52" si="12">I35/G35</f>
        <v>0.47279591862634363</v>
      </c>
      <c r="K35" s="65">
        <v>7930.7</v>
      </c>
      <c r="L35" s="65">
        <v>5726.65</v>
      </c>
      <c r="M35" s="65">
        <v>5726.65</v>
      </c>
      <c r="N35" s="40">
        <f t="shared" ref="N35" si="13">M35/K35</f>
        <v>0.72208632277100382</v>
      </c>
      <c r="O35" s="65">
        <v>7476.9</v>
      </c>
      <c r="P35" s="65">
        <v>6515.1</v>
      </c>
      <c r="Q35" s="65">
        <v>6515.1</v>
      </c>
      <c r="R35" s="40">
        <f t="shared" ref="R35" si="14">Q35/O35</f>
        <v>0.87136380050555717</v>
      </c>
    </row>
    <row r="36" spans="1:18" ht="30.75" thickBot="1">
      <c r="A36" s="95"/>
      <c r="B36" s="22" t="s">
        <v>12</v>
      </c>
      <c r="C36" s="39">
        <v>0</v>
      </c>
      <c r="D36" s="39">
        <v>0</v>
      </c>
      <c r="E36" s="39">
        <v>0</v>
      </c>
      <c r="F36" s="40">
        <v>0</v>
      </c>
      <c r="G36" s="43">
        <v>0</v>
      </c>
      <c r="H36" s="43">
        <v>0</v>
      </c>
      <c r="I36" s="43">
        <v>0</v>
      </c>
      <c r="J36" s="40">
        <v>0</v>
      </c>
      <c r="K36" s="65">
        <v>0</v>
      </c>
      <c r="L36" s="65">
        <v>0</v>
      </c>
      <c r="M36" s="65">
        <v>0</v>
      </c>
      <c r="N36" s="40">
        <v>0</v>
      </c>
      <c r="O36" s="65">
        <v>0</v>
      </c>
      <c r="P36" s="65">
        <v>0</v>
      </c>
      <c r="Q36" s="65">
        <v>0</v>
      </c>
      <c r="R36" s="40">
        <v>0</v>
      </c>
    </row>
    <row r="37" spans="1:18" ht="30.75" thickBot="1">
      <c r="A37" s="95"/>
      <c r="B37" s="22" t="s">
        <v>13</v>
      </c>
      <c r="C37" s="39">
        <v>0</v>
      </c>
      <c r="D37" s="39">
        <v>0</v>
      </c>
      <c r="E37" s="39">
        <v>0</v>
      </c>
      <c r="F37" s="40">
        <v>0</v>
      </c>
      <c r="G37" s="43">
        <v>0</v>
      </c>
      <c r="H37" s="43">
        <v>0</v>
      </c>
      <c r="I37" s="43">
        <v>0</v>
      </c>
      <c r="J37" s="40">
        <v>0</v>
      </c>
      <c r="K37" s="65">
        <v>0</v>
      </c>
      <c r="L37" s="65">
        <v>0</v>
      </c>
      <c r="M37" s="65">
        <v>0</v>
      </c>
      <c r="N37" s="40">
        <v>0</v>
      </c>
      <c r="O37" s="65">
        <v>0</v>
      </c>
      <c r="P37" s="65">
        <v>0</v>
      </c>
      <c r="Q37" s="65">
        <v>0</v>
      </c>
      <c r="R37" s="40">
        <v>0</v>
      </c>
    </row>
    <row r="38" spans="1:18" ht="30.75" thickBot="1">
      <c r="A38" s="96"/>
      <c r="B38" s="22" t="s">
        <v>14</v>
      </c>
      <c r="C38" s="39">
        <v>0</v>
      </c>
      <c r="D38" s="39">
        <v>0</v>
      </c>
      <c r="E38" s="39">
        <v>0</v>
      </c>
      <c r="F38" s="40">
        <v>0</v>
      </c>
      <c r="G38" s="43">
        <v>0</v>
      </c>
      <c r="H38" s="43">
        <v>0</v>
      </c>
      <c r="I38" s="43">
        <v>0</v>
      </c>
      <c r="J38" s="40">
        <v>0</v>
      </c>
      <c r="K38" s="65">
        <v>0</v>
      </c>
      <c r="L38" s="65">
        <v>0</v>
      </c>
      <c r="M38" s="65">
        <v>0</v>
      </c>
      <c r="N38" s="40">
        <v>0</v>
      </c>
      <c r="O38" s="65">
        <v>0</v>
      </c>
      <c r="P38" s="65">
        <v>0</v>
      </c>
      <c r="Q38" s="65">
        <v>0</v>
      </c>
      <c r="R38" s="40">
        <v>0</v>
      </c>
    </row>
    <row r="39" spans="1:18" ht="15.75" customHeight="1" thickBot="1">
      <c r="A39" s="101" t="s">
        <v>95</v>
      </c>
      <c r="B39" s="21" t="s">
        <v>10</v>
      </c>
      <c r="C39" s="39">
        <v>2000</v>
      </c>
      <c r="D39" s="39">
        <v>0</v>
      </c>
      <c r="E39" s="39">
        <v>0</v>
      </c>
      <c r="F39" s="40">
        <f>E39/C39</f>
        <v>0</v>
      </c>
      <c r="G39" s="43">
        <v>2000</v>
      </c>
      <c r="H39" s="43">
        <v>1186.6400000000001</v>
      </c>
      <c r="I39" s="43">
        <v>1186.6400000000001</v>
      </c>
      <c r="J39" s="40">
        <f t="shared" si="12"/>
        <v>0.59332000000000007</v>
      </c>
      <c r="K39" s="65">
        <v>3144.6</v>
      </c>
      <c r="L39" s="65">
        <v>1562.52</v>
      </c>
      <c r="M39" s="65">
        <v>1562.52</v>
      </c>
      <c r="N39" s="40">
        <f>M39/K39</f>
        <v>0.49688990650639192</v>
      </c>
      <c r="O39" s="43">
        <v>3144.6</v>
      </c>
      <c r="P39" s="43">
        <v>3144.6</v>
      </c>
      <c r="Q39" s="43">
        <v>3144.6</v>
      </c>
      <c r="R39" s="40">
        <f>Q39/O39</f>
        <v>1</v>
      </c>
    </row>
    <row r="40" spans="1:18" ht="45.75" thickBot="1">
      <c r="A40" s="95"/>
      <c r="B40" s="22" t="s">
        <v>36</v>
      </c>
      <c r="C40" s="50">
        <v>2000</v>
      </c>
      <c r="D40" s="39">
        <v>0</v>
      </c>
      <c r="E40" s="39">
        <v>0</v>
      </c>
      <c r="F40" s="40">
        <f t="shared" ref="F40:F52" si="15">E40/C40</f>
        <v>0</v>
      </c>
      <c r="G40" s="43">
        <v>2000</v>
      </c>
      <c r="H40" s="43">
        <v>1186.6400000000001</v>
      </c>
      <c r="I40" s="43">
        <v>1186.6400000000001</v>
      </c>
      <c r="J40" s="40">
        <f t="shared" si="12"/>
        <v>0.59332000000000007</v>
      </c>
      <c r="K40" s="65">
        <v>3144.6</v>
      </c>
      <c r="L40" s="65">
        <v>1562.52</v>
      </c>
      <c r="M40" s="65">
        <v>1562.52</v>
      </c>
      <c r="N40" s="40">
        <f t="shared" ref="N40" si="16">M40/K40</f>
        <v>0.49688990650639192</v>
      </c>
      <c r="O40" s="43">
        <v>3144.6</v>
      </c>
      <c r="P40" s="43">
        <v>3144.6</v>
      </c>
      <c r="Q40" s="43">
        <v>3144.6</v>
      </c>
      <c r="R40" s="40">
        <f t="shared" ref="R40" si="17">Q40/O40</f>
        <v>1</v>
      </c>
    </row>
    <row r="41" spans="1:18" ht="30.75" thickBot="1">
      <c r="A41" s="95"/>
      <c r="B41" s="22" t="s">
        <v>12</v>
      </c>
      <c r="C41" s="50">
        <v>0</v>
      </c>
      <c r="D41" s="39">
        <v>0</v>
      </c>
      <c r="E41" s="39">
        <v>0</v>
      </c>
      <c r="F41" s="40">
        <v>0</v>
      </c>
      <c r="G41" s="43">
        <v>0</v>
      </c>
      <c r="H41" s="43">
        <v>0</v>
      </c>
      <c r="I41" s="43">
        <v>0</v>
      </c>
      <c r="J41" s="40">
        <v>0</v>
      </c>
      <c r="K41" s="65">
        <v>0</v>
      </c>
      <c r="L41" s="65">
        <v>0</v>
      </c>
      <c r="M41" s="65">
        <v>0</v>
      </c>
      <c r="N41" s="40">
        <v>0</v>
      </c>
      <c r="O41" s="43">
        <v>0</v>
      </c>
      <c r="P41" s="43">
        <v>0</v>
      </c>
      <c r="Q41" s="43">
        <v>0</v>
      </c>
      <c r="R41" s="40">
        <v>0</v>
      </c>
    </row>
    <row r="42" spans="1:18" ht="30.75" thickBot="1">
      <c r="A42" s="95"/>
      <c r="B42" s="22" t="s">
        <v>13</v>
      </c>
      <c r="C42" s="50">
        <v>0</v>
      </c>
      <c r="D42" s="39">
        <v>0</v>
      </c>
      <c r="E42" s="39">
        <v>0</v>
      </c>
      <c r="F42" s="40">
        <v>0</v>
      </c>
      <c r="G42" s="43">
        <v>0</v>
      </c>
      <c r="H42" s="43">
        <v>0</v>
      </c>
      <c r="I42" s="43">
        <v>0</v>
      </c>
      <c r="J42" s="40">
        <v>0</v>
      </c>
      <c r="K42" s="65">
        <v>0</v>
      </c>
      <c r="L42" s="65">
        <v>0</v>
      </c>
      <c r="M42" s="65">
        <v>0</v>
      </c>
      <c r="N42" s="40">
        <v>0</v>
      </c>
      <c r="O42" s="43">
        <v>0</v>
      </c>
      <c r="P42" s="43">
        <v>0</v>
      </c>
      <c r="Q42" s="43">
        <v>0</v>
      </c>
      <c r="R42" s="40">
        <v>0</v>
      </c>
    </row>
    <row r="43" spans="1:18" ht="30.75" thickBot="1">
      <c r="A43" s="96"/>
      <c r="B43" s="22" t="s">
        <v>14</v>
      </c>
      <c r="C43" s="50">
        <v>0</v>
      </c>
      <c r="D43" s="39">
        <v>0</v>
      </c>
      <c r="E43" s="39">
        <v>0</v>
      </c>
      <c r="F43" s="40">
        <v>0</v>
      </c>
      <c r="G43" s="43">
        <v>0</v>
      </c>
      <c r="H43" s="43">
        <v>0</v>
      </c>
      <c r="I43" s="43">
        <v>0</v>
      </c>
      <c r="J43" s="40">
        <v>0</v>
      </c>
      <c r="K43" s="65">
        <v>0</v>
      </c>
      <c r="L43" s="65">
        <v>0</v>
      </c>
      <c r="M43" s="65">
        <v>0</v>
      </c>
      <c r="N43" s="40">
        <v>0</v>
      </c>
      <c r="O43" s="43">
        <v>0</v>
      </c>
      <c r="P43" s="43">
        <v>0</v>
      </c>
      <c r="Q43" s="43">
        <v>0</v>
      </c>
      <c r="R43" s="40">
        <v>0</v>
      </c>
    </row>
    <row r="44" spans="1:18" ht="15.75" thickBot="1">
      <c r="A44" s="94" t="s">
        <v>97</v>
      </c>
      <c r="B44" s="21" t="s">
        <v>10</v>
      </c>
      <c r="C44" s="39">
        <f>C45+C46+C47+C48</f>
        <v>6970.4</v>
      </c>
      <c r="D44" s="39">
        <f t="shared" ref="D44:E44" si="18">D45+D46+D47+D48</f>
        <v>1182.3</v>
      </c>
      <c r="E44" s="39">
        <f t="shared" si="18"/>
        <v>1182.3</v>
      </c>
      <c r="F44" s="40">
        <f t="shared" si="15"/>
        <v>0.1696172386089751</v>
      </c>
      <c r="G44" s="43">
        <v>7947.8</v>
      </c>
      <c r="H44" s="43">
        <v>3314.12</v>
      </c>
      <c r="I44" s="43">
        <v>3314.12</v>
      </c>
      <c r="J44" s="40">
        <f t="shared" si="12"/>
        <v>0.41698583255743726</v>
      </c>
      <c r="K44" s="65">
        <v>7947.8</v>
      </c>
      <c r="L44" s="65">
        <v>4901.03</v>
      </c>
      <c r="M44" s="65">
        <v>4901.03</v>
      </c>
      <c r="N44" s="40">
        <f>M44/K44</f>
        <v>0.61665240695538381</v>
      </c>
      <c r="O44" s="65">
        <v>8788</v>
      </c>
      <c r="P44" s="65">
        <v>8788</v>
      </c>
      <c r="Q44" s="65">
        <v>8788</v>
      </c>
      <c r="R44" s="72">
        <f>Q44/O44</f>
        <v>1</v>
      </c>
    </row>
    <row r="45" spans="1:18" ht="45.75" thickBot="1">
      <c r="A45" s="95"/>
      <c r="B45" s="22" t="s">
        <v>36</v>
      </c>
      <c r="C45" s="39">
        <v>3485.2</v>
      </c>
      <c r="D45" s="39">
        <v>591.15</v>
      </c>
      <c r="E45" s="39">
        <v>591.15</v>
      </c>
      <c r="F45" s="40">
        <f t="shared" si="15"/>
        <v>0.1696172386089751</v>
      </c>
      <c r="G45" s="43">
        <v>4136.8</v>
      </c>
      <c r="H45" s="43">
        <v>1657.06</v>
      </c>
      <c r="I45" s="43">
        <v>1657.06</v>
      </c>
      <c r="J45" s="40">
        <f t="shared" si="12"/>
        <v>0.40056565461226068</v>
      </c>
      <c r="K45" s="65">
        <v>4136.8</v>
      </c>
      <c r="L45" s="65">
        <v>2450.5100000000002</v>
      </c>
      <c r="M45" s="65">
        <v>2450.5100000000002</v>
      </c>
      <c r="N45" s="40">
        <f t="shared" ref="N45:N52" si="19">M45/K45</f>
        <v>0.59236849738928643</v>
      </c>
      <c r="O45" s="65">
        <v>4394</v>
      </c>
      <c r="P45" s="65">
        <v>4394</v>
      </c>
      <c r="Q45" s="65">
        <v>4394</v>
      </c>
      <c r="R45" s="72">
        <f t="shared" ref="R45:R47" si="20">Q45/O45</f>
        <v>1</v>
      </c>
    </row>
    <row r="46" spans="1:18" ht="30.75" thickBot="1">
      <c r="A46" s="95"/>
      <c r="B46" s="22" t="s">
        <v>12</v>
      </c>
      <c r="C46" s="39">
        <v>0</v>
      </c>
      <c r="D46" s="39">
        <v>0</v>
      </c>
      <c r="E46" s="39">
        <v>0</v>
      </c>
      <c r="F46" s="40">
        <v>0</v>
      </c>
      <c r="G46" s="43">
        <v>0</v>
      </c>
      <c r="H46" s="43">
        <v>0</v>
      </c>
      <c r="I46" s="43">
        <v>0</v>
      </c>
      <c r="J46" s="40">
        <v>0</v>
      </c>
      <c r="K46" s="65">
        <v>0</v>
      </c>
      <c r="L46" s="65">
        <v>0</v>
      </c>
      <c r="M46" s="65">
        <v>0</v>
      </c>
      <c r="N46" s="40">
        <v>0</v>
      </c>
      <c r="O46" s="65">
        <v>0</v>
      </c>
      <c r="P46" s="65">
        <v>0</v>
      </c>
      <c r="Q46" s="65">
        <v>0</v>
      </c>
      <c r="R46" s="72">
        <v>0</v>
      </c>
    </row>
    <row r="47" spans="1:18" ht="30.75" thickBot="1">
      <c r="A47" s="95"/>
      <c r="B47" s="22" t="s">
        <v>13</v>
      </c>
      <c r="C47" s="39">
        <v>3485.2</v>
      </c>
      <c r="D47" s="39">
        <v>591.15</v>
      </c>
      <c r="E47" s="39">
        <v>591.15</v>
      </c>
      <c r="F47" s="40">
        <f t="shared" si="15"/>
        <v>0.1696172386089751</v>
      </c>
      <c r="G47" s="43">
        <v>3811</v>
      </c>
      <c r="H47" s="43">
        <v>1657.06</v>
      </c>
      <c r="I47" s="43">
        <v>1657.06</v>
      </c>
      <c r="J47" s="40">
        <f t="shared" si="12"/>
        <v>0.43480976121752818</v>
      </c>
      <c r="K47" s="65">
        <v>3811</v>
      </c>
      <c r="L47" s="65">
        <v>2450.5100000000002</v>
      </c>
      <c r="M47" s="65">
        <v>2450.5100000000002</v>
      </c>
      <c r="N47" s="40">
        <f t="shared" si="19"/>
        <v>0.64300970873786412</v>
      </c>
      <c r="O47" s="65">
        <v>4394</v>
      </c>
      <c r="P47" s="65">
        <v>4394</v>
      </c>
      <c r="Q47" s="65">
        <v>4394</v>
      </c>
      <c r="R47" s="72">
        <f t="shared" si="20"/>
        <v>1</v>
      </c>
    </row>
    <row r="48" spans="1:18" ht="97.5" customHeight="1" thickBot="1">
      <c r="A48" s="96"/>
      <c r="B48" s="22" t="s">
        <v>14</v>
      </c>
      <c r="C48" s="39">
        <v>0</v>
      </c>
      <c r="D48" s="39"/>
      <c r="E48" s="39"/>
      <c r="F48" s="40">
        <v>0</v>
      </c>
      <c r="G48" s="43">
        <v>0</v>
      </c>
      <c r="H48" s="43">
        <v>0</v>
      </c>
      <c r="I48" s="43">
        <v>0</v>
      </c>
      <c r="J48" s="40">
        <v>0</v>
      </c>
      <c r="K48" s="65">
        <v>0</v>
      </c>
      <c r="L48" s="65">
        <v>0</v>
      </c>
      <c r="M48" s="65">
        <v>0</v>
      </c>
      <c r="N48" s="40">
        <v>0</v>
      </c>
      <c r="O48" s="65">
        <v>0</v>
      </c>
      <c r="P48" s="65">
        <v>0</v>
      </c>
      <c r="Q48" s="65">
        <v>0</v>
      </c>
      <c r="R48" s="72">
        <v>0</v>
      </c>
    </row>
    <row r="49" spans="1:18" ht="15.75" customHeight="1" thickBot="1">
      <c r="A49" s="94" t="s">
        <v>15</v>
      </c>
      <c r="B49" s="21" t="s">
        <v>10</v>
      </c>
      <c r="C49" s="51">
        <f>C23+C28+C34+C39+C44</f>
        <v>17633.79</v>
      </c>
      <c r="D49" s="51">
        <f t="shared" ref="D49:E49" si="21">D23+D28+D34+D39+D44</f>
        <v>3031.5</v>
      </c>
      <c r="E49" s="51">
        <f t="shared" si="21"/>
        <v>3031.5</v>
      </c>
      <c r="F49" s="52">
        <f t="shared" si="15"/>
        <v>0.17191426233384882</v>
      </c>
      <c r="G49" s="53">
        <f>G13+G18+G23+G28+G34+G39+G44</f>
        <v>31773.415000000001</v>
      </c>
      <c r="H49" s="53">
        <f t="shared" ref="H49:I49" si="22">H13+H18+H23+H28+H34+H39+H44</f>
        <v>19982.349999999999</v>
      </c>
      <c r="I49" s="53">
        <f t="shared" si="22"/>
        <v>19982.349999999999</v>
      </c>
      <c r="J49" s="52">
        <f t="shared" si="12"/>
        <v>0.628901551816196</v>
      </c>
      <c r="K49" s="66">
        <f>K13+K18+K23+K28+K34+K39+K44</f>
        <v>32967.5</v>
      </c>
      <c r="L49" s="66">
        <f t="shared" ref="L49:M49" si="23">L13+L18+L23+L28+L34+L39+L44</f>
        <v>26104.2</v>
      </c>
      <c r="M49" s="66">
        <f t="shared" si="23"/>
        <v>26104.2</v>
      </c>
      <c r="N49" s="52">
        <f t="shared" si="19"/>
        <v>0.79181618260407982</v>
      </c>
      <c r="O49" s="53">
        <f>O13+O18+O23+O28+O34+O44+O39</f>
        <v>33323.5</v>
      </c>
      <c r="P49" s="53">
        <f t="shared" ref="P49:Q49" si="24">P13+P18+P23+P28+P34+P44+P39</f>
        <v>32361.699999999997</v>
      </c>
      <c r="Q49" s="53">
        <f t="shared" si="24"/>
        <v>32361.699999999997</v>
      </c>
      <c r="R49" s="73">
        <f>Q49/O49</f>
        <v>0.97113748555823964</v>
      </c>
    </row>
    <row r="50" spans="1:18" ht="15.75" customHeight="1" thickBot="1">
      <c r="A50" s="95"/>
      <c r="B50" s="22" t="s">
        <v>36</v>
      </c>
      <c r="C50" s="39">
        <f t="shared" ref="C50:E53" si="25">C24+C29+C35+C40+C45</f>
        <v>13808.59</v>
      </c>
      <c r="D50" s="39">
        <f t="shared" si="25"/>
        <v>2440.35</v>
      </c>
      <c r="E50" s="39">
        <f t="shared" si="25"/>
        <v>2440.35</v>
      </c>
      <c r="F50" s="40">
        <f t="shared" si="15"/>
        <v>0.17672695039826658</v>
      </c>
      <c r="G50" s="53">
        <f t="shared" ref="G50:I53" si="26">G14+G19+G24+G29+G35+G40+G45</f>
        <v>17622.415000000001</v>
      </c>
      <c r="H50" s="53">
        <f t="shared" si="26"/>
        <v>8135.2900000000009</v>
      </c>
      <c r="I50" s="53">
        <f t="shared" si="26"/>
        <v>8135.2900000000009</v>
      </c>
      <c r="J50" s="40">
        <f t="shared" si="12"/>
        <v>0.46164444544065047</v>
      </c>
      <c r="K50" s="66">
        <f t="shared" ref="K50:M53" si="27">K14+K19+K24+K29+K35+K40+K45</f>
        <v>18816.5</v>
      </c>
      <c r="L50" s="66">
        <f t="shared" si="27"/>
        <v>13313.68</v>
      </c>
      <c r="M50" s="66">
        <f t="shared" si="27"/>
        <v>13313.68</v>
      </c>
      <c r="N50" s="40">
        <f t="shared" si="19"/>
        <v>0.70755347700156779</v>
      </c>
      <c r="O50" s="43">
        <f t="shared" ref="O50:Q53" si="28">O14+O19+O24+O29+O35+O45+O40</f>
        <v>18589.5</v>
      </c>
      <c r="P50" s="43">
        <f t="shared" si="28"/>
        <v>17627.7</v>
      </c>
      <c r="Q50" s="43">
        <f t="shared" si="28"/>
        <v>17627.7</v>
      </c>
      <c r="R50" s="72">
        <f t="shared" ref="R50:R52" si="29">Q50/O50</f>
        <v>0.94826111514564682</v>
      </c>
    </row>
    <row r="51" spans="1:18" ht="30.75" thickBot="1">
      <c r="A51" s="95"/>
      <c r="B51" s="22" t="s">
        <v>12</v>
      </c>
      <c r="C51" s="39">
        <f t="shared" si="25"/>
        <v>0</v>
      </c>
      <c r="D51" s="39">
        <f t="shared" si="25"/>
        <v>0</v>
      </c>
      <c r="E51" s="39">
        <f t="shared" si="25"/>
        <v>0</v>
      </c>
      <c r="F51" s="40">
        <v>0</v>
      </c>
      <c r="G51" s="53">
        <f t="shared" si="26"/>
        <v>0</v>
      </c>
      <c r="H51" s="53">
        <f t="shared" si="26"/>
        <v>0</v>
      </c>
      <c r="I51" s="53">
        <f t="shared" si="26"/>
        <v>0</v>
      </c>
      <c r="J51" s="40">
        <v>0</v>
      </c>
      <c r="K51" s="66">
        <f t="shared" si="27"/>
        <v>0</v>
      </c>
      <c r="L51" s="66">
        <f t="shared" si="27"/>
        <v>0</v>
      </c>
      <c r="M51" s="66">
        <f t="shared" si="27"/>
        <v>0</v>
      </c>
      <c r="N51" s="40">
        <v>0</v>
      </c>
      <c r="O51" s="43">
        <f t="shared" si="28"/>
        <v>0</v>
      </c>
      <c r="P51" s="43">
        <f t="shared" si="28"/>
        <v>0</v>
      </c>
      <c r="Q51" s="43">
        <f t="shared" si="28"/>
        <v>0</v>
      </c>
      <c r="R51" s="72">
        <v>0</v>
      </c>
    </row>
    <row r="52" spans="1:18" ht="30.75" thickBot="1">
      <c r="A52" s="95"/>
      <c r="B52" s="22" t="s">
        <v>13</v>
      </c>
      <c r="C52" s="39">
        <f t="shared" si="25"/>
        <v>3825.2</v>
      </c>
      <c r="D52" s="39">
        <f t="shared" si="25"/>
        <v>591.15</v>
      </c>
      <c r="E52" s="39">
        <f t="shared" si="25"/>
        <v>591.15</v>
      </c>
      <c r="F52" s="40">
        <f t="shared" si="15"/>
        <v>0.15454093903586741</v>
      </c>
      <c r="G52" s="53">
        <f t="shared" si="26"/>
        <v>14151</v>
      </c>
      <c r="H52" s="53">
        <f t="shared" si="26"/>
        <v>11847.06</v>
      </c>
      <c r="I52" s="53">
        <f t="shared" si="26"/>
        <v>11847.06</v>
      </c>
      <c r="J52" s="40">
        <f t="shared" si="12"/>
        <v>0.83718889124443496</v>
      </c>
      <c r="K52" s="66">
        <f t="shared" si="27"/>
        <v>14151</v>
      </c>
      <c r="L52" s="66">
        <f t="shared" si="27"/>
        <v>12790.51</v>
      </c>
      <c r="M52" s="66">
        <f t="shared" si="27"/>
        <v>12790.51</v>
      </c>
      <c r="N52" s="40">
        <f t="shared" si="19"/>
        <v>0.90385909123030173</v>
      </c>
      <c r="O52" s="43">
        <f t="shared" si="28"/>
        <v>14734</v>
      </c>
      <c r="P52" s="43">
        <f t="shared" si="28"/>
        <v>14734</v>
      </c>
      <c r="Q52" s="43">
        <f t="shared" si="28"/>
        <v>14734</v>
      </c>
      <c r="R52" s="72">
        <f t="shared" si="29"/>
        <v>1</v>
      </c>
    </row>
    <row r="53" spans="1:18" ht="30.75" thickBot="1">
      <c r="A53" s="96"/>
      <c r="B53" s="22" t="s">
        <v>14</v>
      </c>
      <c r="C53" s="39">
        <f t="shared" si="25"/>
        <v>0</v>
      </c>
      <c r="D53" s="39">
        <f t="shared" si="25"/>
        <v>0</v>
      </c>
      <c r="E53" s="39">
        <f t="shared" si="25"/>
        <v>0</v>
      </c>
      <c r="F53" s="40">
        <v>0</v>
      </c>
      <c r="G53" s="53">
        <f t="shared" si="26"/>
        <v>0</v>
      </c>
      <c r="H53" s="53">
        <f t="shared" si="26"/>
        <v>0</v>
      </c>
      <c r="I53" s="53">
        <f t="shared" si="26"/>
        <v>0</v>
      </c>
      <c r="J53" s="40">
        <v>0</v>
      </c>
      <c r="K53" s="66">
        <f t="shared" si="27"/>
        <v>0</v>
      </c>
      <c r="L53" s="66">
        <f t="shared" si="27"/>
        <v>0</v>
      </c>
      <c r="M53" s="66">
        <f t="shared" si="27"/>
        <v>0</v>
      </c>
      <c r="N53" s="40">
        <v>0</v>
      </c>
      <c r="O53" s="43">
        <f t="shared" si="28"/>
        <v>0</v>
      </c>
      <c r="P53" s="43">
        <f t="shared" si="28"/>
        <v>0</v>
      </c>
      <c r="Q53" s="43">
        <f t="shared" si="28"/>
        <v>0</v>
      </c>
      <c r="R53" s="72">
        <v>0</v>
      </c>
    </row>
    <row r="54" spans="1:18">
      <c r="F54" s="44"/>
    </row>
    <row r="55" spans="1:18">
      <c r="A55" s="24" t="s">
        <v>91</v>
      </c>
      <c r="B55" s="25" t="s">
        <v>92</v>
      </c>
    </row>
    <row r="56" spans="1:18" ht="15.75" customHeight="1"/>
  </sheetData>
  <mergeCells count="29">
    <mergeCell ref="A33:R33"/>
    <mergeCell ref="A49:A53"/>
    <mergeCell ref="J9:J10"/>
    <mergeCell ref="P9:P10"/>
    <mergeCell ref="Q9:Q10"/>
    <mergeCell ref="R9:R10"/>
    <mergeCell ref="A12:R12"/>
    <mergeCell ref="A39:A43"/>
    <mergeCell ref="A34:A38"/>
    <mergeCell ref="A44:A48"/>
    <mergeCell ref="A18:A22"/>
    <mergeCell ref="A13:A17"/>
    <mergeCell ref="L9:L10"/>
    <mergeCell ref="M9:M10"/>
    <mergeCell ref="N9:N10"/>
    <mergeCell ref="A5:R5"/>
    <mergeCell ref="A23:A27"/>
    <mergeCell ref="A28:A32"/>
    <mergeCell ref="A8:A10"/>
    <mergeCell ref="B8:B10"/>
    <mergeCell ref="C8:F8"/>
    <mergeCell ref="G8:J8"/>
    <mergeCell ref="O8:R8"/>
    <mergeCell ref="D9:D10"/>
    <mergeCell ref="E9:E10"/>
    <mergeCell ref="F9:F10"/>
    <mergeCell ref="H9:H10"/>
    <mergeCell ref="I9:I10"/>
    <mergeCell ref="K8:N8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3:R41"/>
  <sheetViews>
    <sheetView topLeftCell="A13" workbookViewId="0">
      <selection activeCell="O13" sqref="O13"/>
    </sheetView>
  </sheetViews>
  <sheetFormatPr defaultRowHeight="15"/>
  <cols>
    <col min="1" max="1" width="15.85546875" customWidth="1"/>
    <col min="2" max="2" width="23.7109375" customWidth="1"/>
    <col min="5" max="5" width="10.42578125" customWidth="1"/>
    <col min="9" max="9" width="10" customWidth="1"/>
    <col min="13" max="13" width="10.28515625" customWidth="1"/>
    <col min="17" max="17" width="10" customWidth="1"/>
  </cols>
  <sheetData>
    <row r="3" spans="1:18">
      <c r="I3" s="17" t="s">
        <v>110</v>
      </c>
    </row>
    <row r="5" spans="1:18" ht="48.75" customHeight="1">
      <c r="A5" s="93" t="s">
        <v>67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</row>
    <row r="7" spans="1:18" ht="15.75" thickBot="1"/>
    <row r="8" spans="1:18" ht="16.5" thickBot="1">
      <c r="A8" s="88" t="s">
        <v>1</v>
      </c>
      <c r="B8" s="88" t="s">
        <v>2</v>
      </c>
      <c r="C8" s="98" t="s">
        <v>94</v>
      </c>
      <c r="D8" s="99"/>
      <c r="E8" s="99"/>
      <c r="F8" s="100"/>
      <c r="G8" s="98" t="s">
        <v>124</v>
      </c>
      <c r="H8" s="99"/>
      <c r="I8" s="99"/>
      <c r="J8" s="100"/>
      <c r="K8" s="98" t="s">
        <v>132</v>
      </c>
      <c r="L8" s="99"/>
      <c r="M8" s="99"/>
      <c r="N8" s="100"/>
      <c r="O8" s="98" t="s">
        <v>134</v>
      </c>
      <c r="P8" s="99"/>
      <c r="Q8" s="99"/>
      <c r="R8" s="100"/>
    </row>
    <row r="9" spans="1:18" ht="16.5" customHeight="1">
      <c r="A9" s="97"/>
      <c r="B9" s="97"/>
      <c r="C9" s="18" t="s">
        <v>4</v>
      </c>
      <c r="D9" s="88" t="s">
        <v>5</v>
      </c>
      <c r="E9" s="88" t="s">
        <v>6</v>
      </c>
      <c r="F9" s="88" t="s">
        <v>7</v>
      </c>
      <c r="G9" s="18" t="s">
        <v>4</v>
      </c>
      <c r="H9" s="88" t="s">
        <v>5</v>
      </c>
      <c r="I9" s="88" t="s">
        <v>6</v>
      </c>
      <c r="J9" s="88" t="s">
        <v>7</v>
      </c>
      <c r="K9" s="18" t="s">
        <v>4</v>
      </c>
      <c r="L9" s="88" t="s">
        <v>5</v>
      </c>
      <c r="M9" s="88" t="s">
        <v>6</v>
      </c>
      <c r="N9" s="88" t="s">
        <v>7</v>
      </c>
      <c r="O9" s="18" t="s">
        <v>4</v>
      </c>
      <c r="P9" s="88" t="s">
        <v>5</v>
      </c>
      <c r="Q9" s="88" t="s">
        <v>6</v>
      </c>
      <c r="R9" s="88" t="s">
        <v>8</v>
      </c>
    </row>
    <row r="10" spans="1:18" ht="63.75" customHeight="1" thickBot="1">
      <c r="A10" s="89"/>
      <c r="B10" s="89"/>
      <c r="C10" s="19" t="s">
        <v>102</v>
      </c>
      <c r="D10" s="89"/>
      <c r="E10" s="89"/>
      <c r="F10" s="89"/>
      <c r="G10" s="19" t="s">
        <v>101</v>
      </c>
      <c r="H10" s="89"/>
      <c r="I10" s="89"/>
      <c r="J10" s="89"/>
      <c r="K10" s="19" t="s">
        <v>101</v>
      </c>
      <c r="L10" s="89"/>
      <c r="M10" s="89"/>
      <c r="N10" s="89"/>
      <c r="O10" s="19" t="s">
        <v>9</v>
      </c>
      <c r="P10" s="89"/>
      <c r="Q10" s="89"/>
      <c r="R10" s="89"/>
    </row>
    <row r="11" spans="1:18" ht="15.75" thickBot="1">
      <c r="A11" s="20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9">
        <v>13</v>
      </c>
      <c r="N11" s="19">
        <v>14</v>
      </c>
      <c r="O11" s="19">
        <v>15</v>
      </c>
      <c r="P11" s="19">
        <v>16</v>
      </c>
      <c r="Q11" s="19">
        <v>17</v>
      </c>
      <c r="R11" s="19">
        <v>18</v>
      </c>
    </row>
    <row r="12" spans="1:18" ht="16.5" thickBot="1">
      <c r="A12" s="90" t="s">
        <v>84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2"/>
    </row>
    <row r="13" spans="1:18" ht="15.75" customHeight="1" thickBot="1">
      <c r="A13" s="94" t="s">
        <v>85</v>
      </c>
      <c r="B13" s="21" t="s">
        <v>10</v>
      </c>
      <c r="C13" s="43">
        <v>100</v>
      </c>
      <c r="D13" s="43">
        <v>0</v>
      </c>
      <c r="E13" s="43">
        <v>0</v>
      </c>
      <c r="F13" s="40">
        <f>E13/C13</f>
        <v>0</v>
      </c>
      <c r="G13" s="43">
        <v>100</v>
      </c>
      <c r="H13" s="43">
        <v>81</v>
      </c>
      <c r="I13" s="43">
        <v>81</v>
      </c>
      <c r="J13" s="40">
        <f>I13/G13</f>
        <v>0.81</v>
      </c>
      <c r="K13" s="65">
        <v>100</v>
      </c>
      <c r="L13" s="65">
        <v>91</v>
      </c>
      <c r="M13" s="65">
        <v>91</v>
      </c>
      <c r="N13" s="40">
        <v>0.91</v>
      </c>
      <c r="O13" s="65">
        <v>91</v>
      </c>
      <c r="P13" s="65">
        <v>91</v>
      </c>
      <c r="Q13" s="65">
        <v>91</v>
      </c>
      <c r="R13" s="72">
        <f>Q13/O13</f>
        <v>1</v>
      </c>
    </row>
    <row r="14" spans="1:18" ht="45.75" thickBot="1">
      <c r="A14" s="95"/>
      <c r="B14" s="22" t="s">
        <v>36</v>
      </c>
      <c r="C14" s="43">
        <v>100</v>
      </c>
      <c r="D14" s="43">
        <v>0</v>
      </c>
      <c r="E14" s="43">
        <v>0</v>
      </c>
      <c r="F14" s="40">
        <f t="shared" ref="F14:F21" si="0">E14/C14</f>
        <v>0</v>
      </c>
      <c r="G14" s="43">
        <v>100</v>
      </c>
      <c r="H14" s="43">
        <v>81</v>
      </c>
      <c r="I14" s="43">
        <v>81</v>
      </c>
      <c r="J14" s="40">
        <f t="shared" ref="J14:J21" si="1">I14/G14</f>
        <v>0.81</v>
      </c>
      <c r="K14" s="65">
        <v>100</v>
      </c>
      <c r="L14" s="65">
        <v>91</v>
      </c>
      <c r="M14" s="65">
        <v>91</v>
      </c>
      <c r="N14" s="40">
        <v>0.91</v>
      </c>
      <c r="O14" s="65">
        <v>91</v>
      </c>
      <c r="P14" s="65">
        <v>91</v>
      </c>
      <c r="Q14" s="65">
        <v>91</v>
      </c>
      <c r="R14" s="72">
        <f t="shared" ref="R14" si="2">Q14/O14</f>
        <v>1</v>
      </c>
    </row>
    <row r="15" spans="1:18" ht="30.75" thickBot="1">
      <c r="A15" s="95"/>
      <c r="B15" s="22" t="s">
        <v>12</v>
      </c>
      <c r="C15" s="43">
        <v>0</v>
      </c>
      <c r="D15" s="43">
        <v>0</v>
      </c>
      <c r="E15" s="43">
        <v>0</v>
      </c>
      <c r="F15" s="40">
        <v>0</v>
      </c>
      <c r="G15" s="43">
        <v>0</v>
      </c>
      <c r="H15" s="43">
        <v>0</v>
      </c>
      <c r="I15" s="43">
        <v>0</v>
      </c>
      <c r="J15" s="40">
        <v>0</v>
      </c>
      <c r="K15" s="65">
        <v>0</v>
      </c>
      <c r="L15" s="65">
        <v>0</v>
      </c>
      <c r="M15" s="65">
        <v>0</v>
      </c>
      <c r="N15" s="40">
        <v>0</v>
      </c>
      <c r="O15" s="65">
        <v>0</v>
      </c>
      <c r="P15" s="65">
        <v>0</v>
      </c>
      <c r="Q15" s="65">
        <v>0</v>
      </c>
      <c r="R15" s="72">
        <v>0</v>
      </c>
    </row>
    <row r="16" spans="1:18" ht="30.75" thickBot="1">
      <c r="A16" s="95"/>
      <c r="B16" s="22" t="s">
        <v>13</v>
      </c>
      <c r="C16" s="43">
        <v>0</v>
      </c>
      <c r="D16" s="43">
        <v>0</v>
      </c>
      <c r="E16" s="43">
        <v>0</v>
      </c>
      <c r="F16" s="40">
        <v>0</v>
      </c>
      <c r="G16" s="43">
        <v>0</v>
      </c>
      <c r="H16" s="43">
        <v>0</v>
      </c>
      <c r="I16" s="43">
        <v>0</v>
      </c>
      <c r="J16" s="40">
        <v>0</v>
      </c>
      <c r="K16" s="65">
        <v>0</v>
      </c>
      <c r="L16" s="65">
        <v>0</v>
      </c>
      <c r="M16" s="65">
        <v>0</v>
      </c>
      <c r="N16" s="40">
        <v>0</v>
      </c>
      <c r="O16" s="65">
        <v>0</v>
      </c>
      <c r="P16" s="65">
        <v>0</v>
      </c>
      <c r="Q16" s="65">
        <v>0</v>
      </c>
      <c r="R16" s="72">
        <v>0</v>
      </c>
    </row>
    <row r="17" spans="1:18" ht="30.75" thickBot="1">
      <c r="A17" s="96"/>
      <c r="B17" s="22" t="s">
        <v>14</v>
      </c>
      <c r="C17" s="43">
        <v>0</v>
      </c>
      <c r="D17" s="43">
        <v>0</v>
      </c>
      <c r="E17" s="43">
        <v>0</v>
      </c>
      <c r="F17" s="40">
        <v>0</v>
      </c>
      <c r="G17" s="43">
        <v>0</v>
      </c>
      <c r="H17" s="43">
        <v>0</v>
      </c>
      <c r="I17" s="43">
        <v>0</v>
      </c>
      <c r="J17" s="40">
        <v>0</v>
      </c>
      <c r="K17" s="65">
        <v>0</v>
      </c>
      <c r="L17" s="65">
        <v>0</v>
      </c>
      <c r="M17" s="65">
        <v>0</v>
      </c>
      <c r="N17" s="40">
        <v>0</v>
      </c>
      <c r="O17" s="65">
        <v>0</v>
      </c>
      <c r="P17" s="65">
        <v>0</v>
      </c>
      <c r="Q17" s="65">
        <v>0</v>
      </c>
      <c r="R17" s="72">
        <v>0</v>
      </c>
    </row>
    <row r="18" spans="1:18" ht="15.75" customHeight="1" thickBot="1">
      <c r="A18" s="94" t="s">
        <v>86</v>
      </c>
      <c r="B18" s="21" t="s">
        <v>10</v>
      </c>
      <c r="C18" s="43">
        <f>C19+C20+C21+C22</f>
        <v>357.39</v>
      </c>
      <c r="D18" s="43">
        <v>0</v>
      </c>
      <c r="E18" s="43">
        <v>0</v>
      </c>
      <c r="F18" s="40">
        <f t="shared" si="0"/>
        <v>0</v>
      </c>
      <c r="G18" s="43">
        <f>G19+G21</f>
        <v>357.39</v>
      </c>
      <c r="H18" s="43">
        <f>H19+H21</f>
        <v>34.380000000000003</v>
      </c>
      <c r="I18" s="43">
        <f>I19+I21</f>
        <v>34.380000000000003</v>
      </c>
      <c r="J18" s="40">
        <f t="shared" si="1"/>
        <v>9.6197431377486792E-2</v>
      </c>
      <c r="K18" s="65">
        <v>356.4</v>
      </c>
      <c r="L18" s="65">
        <v>356.4</v>
      </c>
      <c r="M18" s="65">
        <v>356.4</v>
      </c>
      <c r="N18" s="40">
        <f>M18/K18</f>
        <v>1</v>
      </c>
      <c r="O18" s="65">
        <v>356.4</v>
      </c>
      <c r="P18" s="65">
        <v>356.4</v>
      </c>
      <c r="Q18" s="65">
        <v>356.4</v>
      </c>
      <c r="R18" s="40">
        <f>Q18/O18</f>
        <v>1</v>
      </c>
    </row>
    <row r="19" spans="1:18" ht="45.75" thickBot="1">
      <c r="A19" s="95"/>
      <c r="B19" s="22" t="s">
        <v>36</v>
      </c>
      <c r="C19" s="43">
        <v>36.65</v>
      </c>
      <c r="D19" s="43">
        <v>0</v>
      </c>
      <c r="E19" s="43">
        <v>0</v>
      </c>
      <c r="F19" s="40">
        <f t="shared" si="0"/>
        <v>0</v>
      </c>
      <c r="G19" s="43">
        <v>36.65</v>
      </c>
      <c r="H19" s="43">
        <v>3.44</v>
      </c>
      <c r="I19" s="43">
        <v>3.44</v>
      </c>
      <c r="J19" s="40">
        <f t="shared" si="1"/>
        <v>9.3860845839017742E-2</v>
      </c>
      <c r="K19" s="65">
        <v>35.700000000000003</v>
      </c>
      <c r="L19" s="65">
        <v>35.700000000000003</v>
      </c>
      <c r="M19" s="65">
        <v>35.700000000000003</v>
      </c>
      <c r="N19" s="40">
        <f t="shared" ref="N19:N21" si="3">M19/K19</f>
        <v>1</v>
      </c>
      <c r="O19" s="65">
        <v>35.700000000000003</v>
      </c>
      <c r="P19" s="65">
        <v>35.700000000000003</v>
      </c>
      <c r="Q19" s="65">
        <v>35.700000000000003</v>
      </c>
      <c r="R19" s="40">
        <f t="shared" ref="R19:R21" si="4">Q19/O19</f>
        <v>1</v>
      </c>
    </row>
    <row r="20" spans="1:18" ht="30.75" thickBot="1">
      <c r="A20" s="95"/>
      <c r="B20" s="22" t="s">
        <v>12</v>
      </c>
      <c r="C20" s="45">
        <v>0</v>
      </c>
      <c r="D20" s="43">
        <v>0</v>
      </c>
      <c r="E20" s="43">
        <v>0</v>
      </c>
      <c r="F20" s="40">
        <v>0</v>
      </c>
      <c r="G20" s="43">
        <v>0</v>
      </c>
      <c r="H20" s="43">
        <v>0</v>
      </c>
      <c r="I20" s="43">
        <v>0</v>
      </c>
      <c r="J20" s="40">
        <v>0</v>
      </c>
      <c r="K20" s="65">
        <v>0</v>
      </c>
      <c r="L20" s="65">
        <v>0</v>
      </c>
      <c r="M20" s="65">
        <v>0</v>
      </c>
      <c r="N20" s="40">
        <v>0</v>
      </c>
      <c r="O20" s="65">
        <v>0</v>
      </c>
      <c r="P20" s="65">
        <v>0</v>
      </c>
      <c r="Q20" s="65">
        <v>0</v>
      </c>
      <c r="R20" s="40">
        <v>0</v>
      </c>
    </row>
    <row r="21" spans="1:18" ht="30.75" thickBot="1">
      <c r="A21" s="95"/>
      <c r="B21" s="22" t="s">
        <v>13</v>
      </c>
      <c r="C21" s="49">
        <v>320.74</v>
      </c>
      <c r="D21" s="43">
        <v>0</v>
      </c>
      <c r="E21" s="43">
        <v>0</v>
      </c>
      <c r="F21" s="40">
        <f t="shared" si="0"/>
        <v>0</v>
      </c>
      <c r="G21" s="43">
        <v>320.74</v>
      </c>
      <c r="H21" s="43">
        <v>30.94</v>
      </c>
      <c r="I21" s="43">
        <v>30.94</v>
      </c>
      <c r="J21" s="40">
        <f t="shared" si="1"/>
        <v>9.6464426014840676E-2</v>
      </c>
      <c r="K21" s="65">
        <v>320.39999999999998</v>
      </c>
      <c r="L21" s="65">
        <v>320.39999999999998</v>
      </c>
      <c r="M21" s="65">
        <v>320.39999999999998</v>
      </c>
      <c r="N21" s="40">
        <f t="shared" si="3"/>
        <v>1</v>
      </c>
      <c r="O21" s="65">
        <v>320.7</v>
      </c>
      <c r="P21" s="65">
        <v>320.7</v>
      </c>
      <c r="Q21" s="65">
        <v>320.7</v>
      </c>
      <c r="R21" s="40">
        <f t="shared" si="4"/>
        <v>1</v>
      </c>
    </row>
    <row r="22" spans="1:18" ht="30.75" thickBot="1">
      <c r="A22" s="96"/>
      <c r="B22" s="22" t="s">
        <v>14</v>
      </c>
      <c r="C22" s="43">
        <v>0</v>
      </c>
      <c r="D22" s="43">
        <v>0</v>
      </c>
      <c r="E22" s="43">
        <v>0</v>
      </c>
      <c r="F22" s="40">
        <v>0</v>
      </c>
      <c r="G22" s="43">
        <v>0</v>
      </c>
      <c r="H22" s="43">
        <v>0</v>
      </c>
      <c r="I22" s="43">
        <v>0</v>
      </c>
      <c r="J22" s="40">
        <v>0</v>
      </c>
      <c r="K22" s="65">
        <v>0</v>
      </c>
      <c r="L22" s="65">
        <v>0</v>
      </c>
      <c r="M22" s="65">
        <v>0</v>
      </c>
      <c r="N22" s="40">
        <v>0</v>
      </c>
      <c r="O22" s="65">
        <v>0</v>
      </c>
      <c r="P22" s="65">
        <v>0</v>
      </c>
      <c r="Q22" s="65">
        <v>0</v>
      </c>
      <c r="R22" s="40">
        <v>0</v>
      </c>
    </row>
    <row r="23" spans="1:18" ht="16.5" thickBot="1">
      <c r="A23" s="102" t="s">
        <v>98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4"/>
    </row>
    <row r="24" spans="1:18" ht="15.75" customHeight="1" thickBot="1">
      <c r="A24" s="94" t="s">
        <v>99</v>
      </c>
      <c r="B24" s="21" t="s">
        <v>10</v>
      </c>
      <c r="C24" s="43">
        <v>500</v>
      </c>
      <c r="D24" s="43">
        <v>0</v>
      </c>
      <c r="E24" s="43">
        <v>0</v>
      </c>
      <c r="F24" s="40">
        <f>E24/C24</f>
        <v>0</v>
      </c>
      <c r="G24" s="43">
        <v>500</v>
      </c>
      <c r="H24" s="43">
        <v>253.09</v>
      </c>
      <c r="I24" s="43">
        <v>253.09</v>
      </c>
      <c r="J24" s="40">
        <f>I24/G24</f>
        <v>0.50617999999999996</v>
      </c>
      <c r="K24" s="65">
        <v>500</v>
      </c>
      <c r="L24" s="65">
        <v>499.9</v>
      </c>
      <c r="M24" s="65">
        <v>499.9</v>
      </c>
      <c r="N24" s="40">
        <f>M24/K24</f>
        <v>0.99979999999999991</v>
      </c>
      <c r="O24" s="65">
        <v>500</v>
      </c>
      <c r="P24" s="65">
        <v>499.9</v>
      </c>
      <c r="Q24" s="65">
        <v>499.9</v>
      </c>
      <c r="R24" s="40">
        <f>Q24/O24</f>
        <v>0.99979999999999991</v>
      </c>
    </row>
    <row r="25" spans="1:18" ht="45.75" thickBot="1">
      <c r="A25" s="95"/>
      <c r="B25" s="22" t="s">
        <v>36</v>
      </c>
      <c r="C25" s="43">
        <v>500</v>
      </c>
      <c r="D25" s="43">
        <v>0</v>
      </c>
      <c r="E25" s="43">
        <v>0</v>
      </c>
      <c r="F25" s="40">
        <f t="shared" ref="F25:F32" si="5">E25/C25</f>
        <v>0</v>
      </c>
      <c r="G25" s="43">
        <v>500</v>
      </c>
      <c r="H25" s="43">
        <v>253.09</v>
      </c>
      <c r="I25" s="43">
        <v>253.09</v>
      </c>
      <c r="J25" s="40">
        <f t="shared" ref="J25:J32" si="6">I25/G25</f>
        <v>0.50617999999999996</v>
      </c>
      <c r="K25" s="65">
        <v>500</v>
      </c>
      <c r="L25" s="65">
        <v>499.9</v>
      </c>
      <c r="M25" s="65">
        <v>499.9</v>
      </c>
      <c r="N25" s="40">
        <f t="shared" ref="N25" si="7">M25/K25</f>
        <v>0.99979999999999991</v>
      </c>
      <c r="O25" s="65">
        <v>500</v>
      </c>
      <c r="P25" s="65">
        <v>499.9</v>
      </c>
      <c r="Q25" s="65">
        <v>499.9</v>
      </c>
      <c r="R25" s="40">
        <f t="shared" ref="R25" si="8">Q25/O25</f>
        <v>0.99979999999999991</v>
      </c>
    </row>
    <row r="26" spans="1:18" ht="30.75" thickBot="1">
      <c r="A26" s="95"/>
      <c r="B26" s="22" t="s">
        <v>12</v>
      </c>
      <c r="C26" s="43">
        <v>0</v>
      </c>
      <c r="D26" s="43">
        <v>0</v>
      </c>
      <c r="E26" s="43">
        <v>0</v>
      </c>
      <c r="F26" s="40">
        <v>0</v>
      </c>
      <c r="G26" s="43">
        <v>0</v>
      </c>
      <c r="H26" s="43">
        <v>0</v>
      </c>
      <c r="I26" s="43">
        <v>0</v>
      </c>
      <c r="J26" s="40">
        <v>0</v>
      </c>
      <c r="K26" s="65">
        <v>0</v>
      </c>
      <c r="L26" s="65">
        <v>0</v>
      </c>
      <c r="M26" s="65">
        <v>0</v>
      </c>
      <c r="N26" s="40">
        <v>0</v>
      </c>
      <c r="O26" s="65">
        <v>0</v>
      </c>
      <c r="P26" s="65">
        <v>0</v>
      </c>
      <c r="Q26" s="65">
        <v>0</v>
      </c>
      <c r="R26" s="40">
        <v>0</v>
      </c>
    </row>
    <row r="27" spans="1:18" ht="30.75" thickBot="1">
      <c r="A27" s="95"/>
      <c r="B27" s="22" t="s">
        <v>13</v>
      </c>
      <c r="C27" s="43">
        <v>0</v>
      </c>
      <c r="D27" s="43">
        <v>0</v>
      </c>
      <c r="E27" s="43">
        <v>0</v>
      </c>
      <c r="F27" s="40">
        <v>0</v>
      </c>
      <c r="G27" s="43">
        <v>0</v>
      </c>
      <c r="H27" s="43">
        <v>0</v>
      </c>
      <c r="I27" s="43">
        <v>0</v>
      </c>
      <c r="J27" s="40">
        <v>0</v>
      </c>
      <c r="K27" s="65">
        <v>0</v>
      </c>
      <c r="L27" s="65">
        <v>0</v>
      </c>
      <c r="M27" s="65">
        <v>0</v>
      </c>
      <c r="N27" s="40">
        <v>0</v>
      </c>
      <c r="O27" s="65">
        <v>0</v>
      </c>
      <c r="P27" s="65">
        <v>0</v>
      </c>
      <c r="Q27" s="65">
        <v>0</v>
      </c>
      <c r="R27" s="40">
        <v>0</v>
      </c>
    </row>
    <row r="28" spans="1:18" ht="30.75" thickBot="1">
      <c r="A28" s="96"/>
      <c r="B28" s="22" t="s">
        <v>14</v>
      </c>
      <c r="C28" s="43">
        <v>0</v>
      </c>
      <c r="D28" s="43">
        <v>0</v>
      </c>
      <c r="E28" s="43">
        <v>0</v>
      </c>
      <c r="F28" s="40">
        <v>0</v>
      </c>
      <c r="G28" s="43">
        <v>0</v>
      </c>
      <c r="H28" s="43">
        <v>0</v>
      </c>
      <c r="I28" s="43">
        <v>0</v>
      </c>
      <c r="J28" s="40">
        <v>0</v>
      </c>
      <c r="K28" s="65">
        <v>0</v>
      </c>
      <c r="L28" s="65">
        <v>0</v>
      </c>
      <c r="M28" s="65">
        <v>0</v>
      </c>
      <c r="N28" s="40">
        <v>0</v>
      </c>
      <c r="O28" s="65">
        <v>0</v>
      </c>
      <c r="P28" s="65">
        <v>0</v>
      </c>
      <c r="Q28" s="65">
        <v>0</v>
      </c>
      <c r="R28" s="40">
        <v>0</v>
      </c>
    </row>
    <row r="29" spans="1:18" ht="15.75" customHeight="1" thickBot="1">
      <c r="A29" s="101" t="s">
        <v>15</v>
      </c>
      <c r="B29" s="21" t="s">
        <v>10</v>
      </c>
      <c r="C29" s="53">
        <f>C13+C18+C24</f>
        <v>957.39</v>
      </c>
      <c r="D29" s="53">
        <v>0</v>
      </c>
      <c r="E29" s="53">
        <v>0</v>
      </c>
      <c r="F29" s="52">
        <f t="shared" si="5"/>
        <v>0</v>
      </c>
      <c r="G29" s="53">
        <f>G13+G18+G24</f>
        <v>957.39</v>
      </c>
      <c r="H29" s="53">
        <f t="shared" ref="H29:I29" si="9">H13+H18+H24</f>
        <v>368.47</v>
      </c>
      <c r="I29" s="53">
        <f t="shared" si="9"/>
        <v>368.47</v>
      </c>
      <c r="J29" s="52">
        <f t="shared" si="6"/>
        <v>0.38486928002172577</v>
      </c>
      <c r="K29" s="66">
        <f>K13+K18+K24</f>
        <v>956.4</v>
      </c>
      <c r="L29" s="66">
        <f t="shared" ref="L29:M29" si="10">L13+L18+L24</f>
        <v>947.3</v>
      </c>
      <c r="M29" s="66">
        <f t="shared" si="10"/>
        <v>947.3</v>
      </c>
      <c r="N29" s="52">
        <f>M29/K29</f>
        <v>0.99048515265579251</v>
      </c>
      <c r="O29" s="66">
        <f>O13+O18+O24</f>
        <v>947.4</v>
      </c>
      <c r="P29" s="66">
        <f t="shared" ref="P29:Q29" si="11">P13+P18+P24</f>
        <v>947.3</v>
      </c>
      <c r="Q29" s="66">
        <f t="shared" si="11"/>
        <v>947.3</v>
      </c>
      <c r="R29" s="52">
        <f>Q29/O29</f>
        <v>0.99989444796284566</v>
      </c>
    </row>
    <row r="30" spans="1:18" ht="45.75" thickBot="1">
      <c r="A30" s="95"/>
      <c r="B30" s="22" t="s">
        <v>36</v>
      </c>
      <c r="C30" s="43">
        <f t="shared" ref="C30:C33" si="12">C14+C19+C25</f>
        <v>636.65</v>
      </c>
      <c r="D30" s="43">
        <v>0</v>
      </c>
      <c r="E30" s="43">
        <v>0</v>
      </c>
      <c r="F30" s="40">
        <f t="shared" si="5"/>
        <v>0</v>
      </c>
      <c r="G30" s="43">
        <f t="shared" ref="G30:I33" si="13">G14+G19+G25</f>
        <v>636.65</v>
      </c>
      <c r="H30" s="43">
        <f t="shared" si="13"/>
        <v>337.53</v>
      </c>
      <c r="I30" s="43">
        <f t="shared" si="13"/>
        <v>337.53</v>
      </c>
      <c r="J30" s="40">
        <f t="shared" si="6"/>
        <v>0.5301657111442708</v>
      </c>
      <c r="K30" s="66">
        <f t="shared" ref="K30:M33" si="14">K14+K19+K25</f>
        <v>635.70000000000005</v>
      </c>
      <c r="L30" s="66">
        <f t="shared" si="14"/>
        <v>626.6</v>
      </c>
      <c r="M30" s="66">
        <f t="shared" si="14"/>
        <v>626.6</v>
      </c>
      <c r="N30" s="52">
        <f t="shared" ref="N30:N32" si="15">M30/K30</f>
        <v>0.98568507157464214</v>
      </c>
      <c r="O30" s="65">
        <f t="shared" ref="O30:Q33" si="16">O14+O19+O25</f>
        <v>626.70000000000005</v>
      </c>
      <c r="P30" s="65">
        <f t="shared" si="16"/>
        <v>626.6</v>
      </c>
      <c r="Q30" s="65">
        <f t="shared" si="16"/>
        <v>626.6</v>
      </c>
      <c r="R30" s="40">
        <f t="shared" ref="R30:R32" si="17">Q30/O30</f>
        <v>0.99984043401946698</v>
      </c>
    </row>
    <row r="31" spans="1:18" ht="30.75" thickBot="1">
      <c r="A31" s="95"/>
      <c r="B31" s="22" t="s">
        <v>12</v>
      </c>
      <c r="C31" s="43">
        <f t="shared" si="12"/>
        <v>0</v>
      </c>
      <c r="D31" s="43">
        <v>0</v>
      </c>
      <c r="E31" s="43">
        <v>0</v>
      </c>
      <c r="F31" s="40">
        <v>0</v>
      </c>
      <c r="G31" s="43">
        <f t="shared" si="13"/>
        <v>0</v>
      </c>
      <c r="H31" s="43">
        <f t="shared" si="13"/>
        <v>0</v>
      </c>
      <c r="I31" s="43">
        <f t="shared" si="13"/>
        <v>0</v>
      </c>
      <c r="J31" s="40">
        <v>0</v>
      </c>
      <c r="K31" s="66">
        <f t="shared" si="14"/>
        <v>0</v>
      </c>
      <c r="L31" s="66">
        <f t="shared" si="14"/>
        <v>0</v>
      </c>
      <c r="M31" s="66">
        <f t="shared" si="14"/>
        <v>0</v>
      </c>
      <c r="N31" s="52">
        <v>0</v>
      </c>
      <c r="O31" s="65">
        <f t="shared" si="16"/>
        <v>0</v>
      </c>
      <c r="P31" s="65">
        <f t="shared" si="16"/>
        <v>0</v>
      </c>
      <c r="Q31" s="65">
        <f t="shared" si="16"/>
        <v>0</v>
      </c>
      <c r="R31" s="40">
        <v>0</v>
      </c>
    </row>
    <row r="32" spans="1:18" ht="30.75" thickBot="1">
      <c r="A32" s="95"/>
      <c r="B32" s="22" t="s">
        <v>13</v>
      </c>
      <c r="C32" s="43">
        <f t="shared" si="12"/>
        <v>320.74</v>
      </c>
      <c r="D32" s="43">
        <v>0</v>
      </c>
      <c r="E32" s="43">
        <v>0</v>
      </c>
      <c r="F32" s="40">
        <f t="shared" si="5"/>
        <v>0</v>
      </c>
      <c r="G32" s="43">
        <f t="shared" si="13"/>
        <v>320.74</v>
      </c>
      <c r="H32" s="43">
        <f t="shared" si="13"/>
        <v>30.94</v>
      </c>
      <c r="I32" s="43">
        <f t="shared" si="13"/>
        <v>30.94</v>
      </c>
      <c r="J32" s="40">
        <f t="shared" si="6"/>
        <v>9.6464426014840676E-2</v>
      </c>
      <c r="K32" s="66">
        <f t="shared" si="14"/>
        <v>320.39999999999998</v>
      </c>
      <c r="L32" s="66">
        <f t="shared" si="14"/>
        <v>320.39999999999998</v>
      </c>
      <c r="M32" s="66">
        <f t="shared" si="14"/>
        <v>320.39999999999998</v>
      </c>
      <c r="N32" s="52">
        <f t="shared" si="15"/>
        <v>1</v>
      </c>
      <c r="O32" s="65">
        <f t="shared" si="16"/>
        <v>320.7</v>
      </c>
      <c r="P32" s="65">
        <f t="shared" si="16"/>
        <v>320.7</v>
      </c>
      <c r="Q32" s="65">
        <f t="shared" si="16"/>
        <v>320.7</v>
      </c>
      <c r="R32" s="40">
        <f t="shared" si="17"/>
        <v>1</v>
      </c>
    </row>
    <row r="33" spans="1:18" ht="30.75" thickBot="1">
      <c r="A33" s="96"/>
      <c r="B33" s="22" t="s">
        <v>14</v>
      </c>
      <c r="C33" s="43">
        <f t="shared" si="12"/>
        <v>0</v>
      </c>
      <c r="D33" s="43">
        <v>0</v>
      </c>
      <c r="E33" s="43">
        <v>0</v>
      </c>
      <c r="F33" s="40">
        <v>0</v>
      </c>
      <c r="G33" s="43">
        <f t="shared" si="13"/>
        <v>0</v>
      </c>
      <c r="H33" s="43">
        <v>0</v>
      </c>
      <c r="I33" s="43">
        <v>0</v>
      </c>
      <c r="J33" s="40">
        <v>0</v>
      </c>
      <c r="K33" s="66">
        <f t="shared" si="14"/>
        <v>0</v>
      </c>
      <c r="L33" s="66">
        <f t="shared" si="14"/>
        <v>0</v>
      </c>
      <c r="M33" s="66">
        <f t="shared" si="14"/>
        <v>0</v>
      </c>
      <c r="N33" s="52">
        <v>0</v>
      </c>
      <c r="O33" s="65">
        <f t="shared" si="16"/>
        <v>0</v>
      </c>
      <c r="P33" s="65">
        <f t="shared" si="16"/>
        <v>0</v>
      </c>
      <c r="Q33" s="65">
        <f t="shared" si="16"/>
        <v>0</v>
      </c>
      <c r="R33" s="40">
        <v>0</v>
      </c>
    </row>
    <row r="35" spans="1:18" ht="15.75" customHeight="1">
      <c r="A35" s="24" t="s">
        <v>91</v>
      </c>
      <c r="B35" s="25" t="s">
        <v>92</v>
      </c>
    </row>
    <row r="41" spans="1:18" ht="15.75" customHeight="1"/>
  </sheetData>
  <mergeCells count="25">
    <mergeCell ref="A29:A33"/>
    <mergeCell ref="A24:A28"/>
    <mergeCell ref="H9:H10"/>
    <mergeCell ref="I9:I10"/>
    <mergeCell ref="A23:R23"/>
    <mergeCell ref="L9:L10"/>
    <mergeCell ref="M9:M10"/>
    <mergeCell ref="N9:N10"/>
    <mergeCell ref="J9:J10"/>
    <mergeCell ref="A5:R5"/>
    <mergeCell ref="A13:A17"/>
    <mergeCell ref="A18:A22"/>
    <mergeCell ref="A8:A10"/>
    <mergeCell ref="B8:B10"/>
    <mergeCell ref="C8:F8"/>
    <mergeCell ref="G8:J8"/>
    <mergeCell ref="O8:R8"/>
    <mergeCell ref="D9:D10"/>
    <mergeCell ref="E9:E10"/>
    <mergeCell ref="F9:F10"/>
    <mergeCell ref="P9:P10"/>
    <mergeCell ref="Q9:Q10"/>
    <mergeCell ref="R9:R10"/>
    <mergeCell ref="A12:R12"/>
    <mergeCell ref="K8:N8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3:R39"/>
  <sheetViews>
    <sheetView topLeftCell="A28" workbookViewId="0">
      <selection activeCell="U35" sqref="U35"/>
    </sheetView>
  </sheetViews>
  <sheetFormatPr defaultRowHeight="15"/>
  <cols>
    <col min="1" max="1" width="19.7109375" customWidth="1"/>
    <col min="2" max="2" width="21.140625" customWidth="1"/>
    <col min="3" max="3" width="12.7109375" customWidth="1"/>
    <col min="4" max="4" width="14.140625" customWidth="1"/>
    <col min="5" max="5" width="11.42578125" customWidth="1"/>
    <col min="6" max="6" width="11.7109375" customWidth="1"/>
    <col min="10" max="10" width="10" bestFit="1" customWidth="1"/>
    <col min="11" max="14" width="10" customWidth="1"/>
    <col min="18" max="18" width="10" bestFit="1" customWidth="1"/>
  </cols>
  <sheetData>
    <row r="3" spans="1:18">
      <c r="I3" s="1" t="s">
        <v>110</v>
      </c>
    </row>
    <row r="5" spans="1:18" ht="62.25" customHeight="1">
      <c r="A5" s="105" t="s">
        <v>37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</row>
    <row r="7" spans="1:18" ht="15.75" thickBot="1"/>
    <row r="8" spans="1:18" ht="16.5" thickBot="1">
      <c r="A8" s="106" t="s">
        <v>1</v>
      </c>
      <c r="B8" s="106" t="s">
        <v>2</v>
      </c>
      <c r="C8" s="113" t="s">
        <v>100</v>
      </c>
      <c r="D8" s="114"/>
      <c r="E8" s="114"/>
      <c r="F8" s="115"/>
      <c r="G8" s="113" t="s">
        <v>124</v>
      </c>
      <c r="H8" s="114"/>
      <c r="I8" s="114"/>
      <c r="J8" s="115"/>
      <c r="K8" s="113" t="s">
        <v>132</v>
      </c>
      <c r="L8" s="114"/>
      <c r="M8" s="114"/>
      <c r="N8" s="115"/>
      <c r="O8" s="113" t="s">
        <v>134</v>
      </c>
      <c r="P8" s="114"/>
      <c r="Q8" s="114"/>
      <c r="R8" s="115"/>
    </row>
    <row r="9" spans="1:18" ht="63.75" customHeight="1">
      <c r="A9" s="112"/>
      <c r="B9" s="112"/>
      <c r="C9" s="2" t="s">
        <v>4</v>
      </c>
      <c r="D9" s="106" t="s">
        <v>5</v>
      </c>
      <c r="E9" s="106" t="s">
        <v>6</v>
      </c>
      <c r="F9" s="106" t="s">
        <v>7</v>
      </c>
      <c r="G9" s="2" t="s">
        <v>4</v>
      </c>
      <c r="H9" s="106" t="s">
        <v>5</v>
      </c>
      <c r="I9" s="106" t="s">
        <v>6</v>
      </c>
      <c r="J9" s="106" t="s">
        <v>7</v>
      </c>
      <c r="K9" s="2" t="s">
        <v>4</v>
      </c>
      <c r="L9" s="106" t="s">
        <v>5</v>
      </c>
      <c r="M9" s="106" t="s">
        <v>6</v>
      </c>
      <c r="N9" s="106" t="s">
        <v>7</v>
      </c>
      <c r="O9" s="2" t="s">
        <v>4</v>
      </c>
      <c r="P9" s="106" t="s">
        <v>5</v>
      </c>
      <c r="Q9" s="106" t="s">
        <v>6</v>
      </c>
      <c r="R9" s="106" t="s">
        <v>8</v>
      </c>
    </row>
    <row r="10" spans="1:18" ht="64.5" thickBot="1">
      <c r="A10" s="107"/>
      <c r="B10" s="107"/>
      <c r="C10" s="3" t="s">
        <v>101</v>
      </c>
      <c r="D10" s="107"/>
      <c r="E10" s="107"/>
      <c r="F10" s="107"/>
      <c r="G10" s="3" t="s">
        <v>101</v>
      </c>
      <c r="H10" s="107"/>
      <c r="I10" s="107"/>
      <c r="J10" s="107"/>
      <c r="K10" s="3" t="s">
        <v>101</v>
      </c>
      <c r="L10" s="107"/>
      <c r="M10" s="107"/>
      <c r="N10" s="107"/>
      <c r="O10" s="3" t="s">
        <v>9</v>
      </c>
      <c r="P10" s="107"/>
      <c r="Q10" s="107"/>
      <c r="R10" s="107"/>
    </row>
    <row r="11" spans="1:18" ht="15.75" thickBot="1">
      <c r="A11" s="4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</row>
    <row r="12" spans="1:18" ht="16.5" thickBot="1">
      <c r="A12" s="117" t="s">
        <v>77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2"/>
    </row>
    <row r="13" spans="1:18" ht="15.75" thickBot="1">
      <c r="A13" s="108" t="s">
        <v>39</v>
      </c>
      <c r="B13" s="5" t="s">
        <v>10</v>
      </c>
      <c r="C13" s="35">
        <v>1402.3</v>
      </c>
      <c r="D13" s="35">
        <v>0</v>
      </c>
      <c r="E13" s="35">
        <v>0</v>
      </c>
      <c r="F13" s="31">
        <f>E13/C13</f>
        <v>0</v>
      </c>
      <c r="G13" s="30">
        <v>1402.3</v>
      </c>
      <c r="H13" s="30">
        <v>728.69</v>
      </c>
      <c r="I13" s="30">
        <v>728.69</v>
      </c>
      <c r="J13" s="31">
        <f>I13/G13</f>
        <v>0.5196391642301933</v>
      </c>
      <c r="K13" s="67">
        <v>1402.3</v>
      </c>
      <c r="L13" s="67">
        <v>728.69</v>
      </c>
      <c r="M13" s="67">
        <v>728.69</v>
      </c>
      <c r="N13" s="31">
        <f>M13/K13</f>
        <v>0.5196391642301933</v>
      </c>
      <c r="O13" s="30">
        <v>1402.3</v>
      </c>
      <c r="P13" s="30">
        <v>1401.9</v>
      </c>
      <c r="Q13" s="30">
        <v>1401.9</v>
      </c>
      <c r="R13" s="31">
        <f>Q13/O13</f>
        <v>0.99971475433216872</v>
      </c>
    </row>
    <row r="14" spans="1:18" ht="45.75" customHeight="1" thickBot="1">
      <c r="A14" s="109"/>
      <c r="B14" s="6" t="s">
        <v>36</v>
      </c>
      <c r="C14" s="35">
        <v>1402.3</v>
      </c>
      <c r="D14" s="35">
        <v>0</v>
      </c>
      <c r="E14" s="35">
        <v>0</v>
      </c>
      <c r="F14" s="31">
        <f t="shared" ref="F14:F34" si="0">E14/C14</f>
        <v>0</v>
      </c>
      <c r="G14" s="30">
        <v>1402.3</v>
      </c>
      <c r="H14" s="30">
        <v>728.9</v>
      </c>
      <c r="I14" s="30">
        <v>728.9</v>
      </c>
      <c r="J14" s="31">
        <f t="shared" ref="J14" si="1">I14/G14</f>
        <v>0.51978891820580475</v>
      </c>
      <c r="K14" s="67">
        <v>1402.3</v>
      </c>
      <c r="L14" s="67">
        <v>728.69</v>
      </c>
      <c r="M14" s="67">
        <v>728.69</v>
      </c>
      <c r="N14" s="31">
        <f t="shared" ref="N14" si="2">M14/K14</f>
        <v>0.5196391642301933</v>
      </c>
      <c r="O14" s="30">
        <v>1402.3</v>
      </c>
      <c r="P14" s="30">
        <v>1401.9</v>
      </c>
      <c r="Q14" s="30">
        <v>1401.9</v>
      </c>
      <c r="R14" s="31">
        <f t="shared" ref="R14" si="3">Q14/O14</f>
        <v>0.99971475433216872</v>
      </c>
    </row>
    <row r="15" spans="1:18" ht="45.75" customHeight="1" thickBot="1">
      <c r="A15" s="109"/>
      <c r="B15" s="6" t="s">
        <v>12</v>
      </c>
      <c r="C15" s="35">
        <v>0</v>
      </c>
      <c r="D15" s="35">
        <v>0</v>
      </c>
      <c r="E15" s="35">
        <v>0</v>
      </c>
      <c r="F15" s="31">
        <v>0</v>
      </c>
      <c r="G15" s="30">
        <v>0</v>
      </c>
      <c r="H15" s="30">
        <v>0</v>
      </c>
      <c r="I15" s="30">
        <v>0</v>
      </c>
      <c r="J15" s="31">
        <v>0</v>
      </c>
      <c r="K15" s="67">
        <v>0</v>
      </c>
      <c r="L15" s="67">
        <v>0</v>
      </c>
      <c r="M15" s="67">
        <v>0</v>
      </c>
      <c r="N15" s="31">
        <v>0</v>
      </c>
      <c r="O15" s="30">
        <v>0</v>
      </c>
      <c r="P15" s="30">
        <v>0</v>
      </c>
      <c r="Q15" s="30">
        <v>0</v>
      </c>
      <c r="R15" s="31">
        <v>0</v>
      </c>
    </row>
    <row r="16" spans="1:18" ht="48.75" customHeight="1" thickBot="1">
      <c r="A16" s="109"/>
      <c r="B16" s="6" t="s">
        <v>13</v>
      </c>
      <c r="C16" s="35">
        <v>0</v>
      </c>
      <c r="D16" s="35">
        <v>0</v>
      </c>
      <c r="E16" s="35">
        <v>0</v>
      </c>
      <c r="F16" s="31">
        <v>0</v>
      </c>
      <c r="G16" s="30">
        <v>0</v>
      </c>
      <c r="H16" s="30">
        <v>0</v>
      </c>
      <c r="I16" s="30">
        <v>0</v>
      </c>
      <c r="J16" s="31">
        <v>0</v>
      </c>
      <c r="K16" s="67">
        <v>0</v>
      </c>
      <c r="L16" s="67">
        <v>0</v>
      </c>
      <c r="M16" s="67">
        <v>0</v>
      </c>
      <c r="N16" s="31">
        <v>0</v>
      </c>
      <c r="O16" s="30">
        <v>0</v>
      </c>
      <c r="P16" s="30">
        <v>0</v>
      </c>
      <c r="Q16" s="30">
        <v>0</v>
      </c>
      <c r="R16" s="31">
        <v>0</v>
      </c>
    </row>
    <row r="17" spans="1:18" ht="30.75" thickBot="1">
      <c r="A17" s="110"/>
      <c r="B17" s="6" t="s">
        <v>14</v>
      </c>
      <c r="C17" s="35">
        <v>0</v>
      </c>
      <c r="D17" s="35">
        <v>0</v>
      </c>
      <c r="E17" s="35">
        <v>0</v>
      </c>
      <c r="F17" s="31">
        <v>0</v>
      </c>
      <c r="G17" s="30">
        <v>0</v>
      </c>
      <c r="H17" s="30">
        <v>0</v>
      </c>
      <c r="I17" s="30">
        <v>0</v>
      </c>
      <c r="J17" s="31">
        <v>0</v>
      </c>
      <c r="K17" s="67">
        <v>0</v>
      </c>
      <c r="L17" s="67">
        <v>0</v>
      </c>
      <c r="M17" s="67">
        <v>0</v>
      </c>
      <c r="N17" s="31">
        <v>0</v>
      </c>
      <c r="O17" s="30">
        <v>0</v>
      </c>
      <c r="P17" s="30">
        <v>0</v>
      </c>
      <c r="Q17" s="30">
        <v>0</v>
      </c>
      <c r="R17" s="31">
        <v>0</v>
      </c>
    </row>
    <row r="18" spans="1:18" ht="15.75" customHeight="1" thickBot="1">
      <c r="A18" s="108" t="s">
        <v>125</v>
      </c>
      <c r="B18" s="5" t="s">
        <v>10</v>
      </c>
      <c r="C18" s="35">
        <v>0</v>
      </c>
      <c r="D18" s="35">
        <v>0</v>
      </c>
      <c r="E18" s="35">
        <v>0</v>
      </c>
      <c r="F18" s="31">
        <v>0</v>
      </c>
      <c r="G18" s="30">
        <v>1359.26</v>
      </c>
      <c r="H18" s="30">
        <v>809.84</v>
      </c>
      <c r="I18" s="30">
        <v>809.84</v>
      </c>
      <c r="J18" s="31">
        <v>0</v>
      </c>
      <c r="K18" s="67">
        <v>809.84</v>
      </c>
      <c r="L18" s="67">
        <v>809.84</v>
      </c>
      <c r="M18" s="67">
        <v>809.84</v>
      </c>
      <c r="N18" s="31">
        <f>M18/K18</f>
        <v>1</v>
      </c>
      <c r="O18" s="30">
        <v>809.8</v>
      </c>
      <c r="P18" s="30">
        <v>809.8</v>
      </c>
      <c r="Q18" s="30">
        <v>809.8</v>
      </c>
      <c r="R18" s="31">
        <f>Q18/O18</f>
        <v>1</v>
      </c>
    </row>
    <row r="19" spans="1:18" ht="45.75" thickBot="1">
      <c r="A19" s="109"/>
      <c r="B19" s="6" t="s">
        <v>36</v>
      </c>
      <c r="C19" s="35">
        <v>0</v>
      </c>
      <c r="D19" s="35">
        <v>0</v>
      </c>
      <c r="E19" s="35">
        <v>0</v>
      </c>
      <c r="F19" s="31">
        <v>0</v>
      </c>
      <c r="G19" s="30">
        <v>1359.26</v>
      </c>
      <c r="H19" s="30">
        <v>809.84</v>
      </c>
      <c r="I19" s="30">
        <v>809.84</v>
      </c>
      <c r="J19" s="31">
        <v>0</v>
      </c>
      <c r="K19" s="67">
        <v>809.84</v>
      </c>
      <c r="L19" s="67">
        <v>809.84</v>
      </c>
      <c r="M19" s="67">
        <v>809.84</v>
      </c>
      <c r="N19" s="31">
        <f t="shared" ref="N19" si="4">M19/K19</f>
        <v>1</v>
      </c>
      <c r="O19" s="30">
        <v>809.8</v>
      </c>
      <c r="P19" s="30">
        <v>809.8</v>
      </c>
      <c r="Q19" s="30">
        <v>809.8</v>
      </c>
      <c r="R19" s="31">
        <f t="shared" ref="R19" si="5">Q19/O19</f>
        <v>1</v>
      </c>
    </row>
    <row r="20" spans="1:18" ht="45.75" thickBot="1">
      <c r="A20" s="109"/>
      <c r="B20" s="6" t="s">
        <v>12</v>
      </c>
      <c r="C20" s="35">
        <v>0</v>
      </c>
      <c r="D20" s="35">
        <v>0</v>
      </c>
      <c r="E20" s="35">
        <v>0</v>
      </c>
      <c r="F20" s="31">
        <v>0</v>
      </c>
      <c r="G20" s="30">
        <v>0</v>
      </c>
      <c r="H20" s="30">
        <v>0</v>
      </c>
      <c r="I20" s="30">
        <v>0</v>
      </c>
      <c r="J20" s="31">
        <v>0</v>
      </c>
      <c r="K20" s="67">
        <v>0</v>
      </c>
      <c r="L20" s="67">
        <v>0</v>
      </c>
      <c r="M20" s="67">
        <v>0</v>
      </c>
      <c r="N20" s="31">
        <v>0</v>
      </c>
      <c r="O20" s="30">
        <v>0</v>
      </c>
      <c r="P20" s="30">
        <v>0</v>
      </c>
      <c r="Q20" s="30">
        <v>0</v>
      </c>
      <c r="R20" s="31">
        <v>0</v>
      </c>
    </row>
    <row r="21" spans="1:18" ht="45.75" thickBot="1">
      <c r="A21" s="109"/>
      <c r="B21" s="6" t="s">
        <v>13</v>
      </c>
      <c r="C21" s="35">
        <v>0</v>
      </c>
      <c r="D21" s="35">
        <v>0</v>
      </c>
      <c r="E21" s="35">
        <v>0</v>
      </c>
      <c r="F21" s="31">
        <v>0</v>
      </c>
      <c r="G21" s="30">
        <v>0</v>
      </c>
      <c r="H21" s="30">
        <v>0</v>
      </c>
      <c r="I21" s="30">
        <v>0</v>
      </c>
      <c r="J21" s="31">
        <v>0</v>
      </c>
      <c r="K21" s="67">
        <v>0</v>
      </c>
      <c r="L21" s="67">
        <v>0</v>
      </c>
      <c r="M21" s="67">
        <v>0</v>
      </c>
      <c r="N21" s="31">
        <v>0</v>
      </c>
      <c r="O21" s="30">
        <v>0</v>
      </c>
      <c r="P21" s="30">
        <v>0</v>
      </c>
      <c r="Q21" s="30">
        <v>0</v>
      </c>
      <c r="R21" s="31">
        <v>0</v>
      </c>
    </row>
    <row r="22" spans="1:18" ht="30.75" thickBot="1">
      <c r="A22" s="110"/>
      <c r="B22" s="6" t="s">
        <v>14</v>
      </c>
      <c r="C22" s="35">
        <v>0</v>
      </c>
      <c r="D22" s="35">
        <v>0</v>
      </c>
      <c r="E22" s="35">
        <v>0</v>
      </c>
      <c r="F22" s="31">
        <v>0</v>
      </c>
      <c r="G22" s="30">
        <v>0</v>
      </c>
      <c r="H22" s="30">
        <v>0</v>
      </c>
      <c r="I22" s="30">
        <v>0</v>
      </c>
      <c r="J22" s="31">
        <v>0</v>
      </c>
      <c r="K22" s="67">
        <v>0</v>
      </c>
      <c r="L22" s="67">
        <v>0</v>
      </c>
      <c r="M22" s="67">
        <v>0</v>
      </c>
      <c r="N22" s="31">
        <v>0</v>
      </c>
      <c r="O22" s="30">
        <v>0</v>
      </c>
      <c r="P22" s="30">
        <v>0</v>
      </c>
      <c r="Q22" s="30">
        <v>0</v>
      </c>
      <c r="R22" s="31">
        <v>0</v>
      </c>
    </row>
    <row r="23" spans="1:18" ht="15.75" thickBot="1">
      <c r="A23" s="111" t="s">
        <v>104</v>
      </c>
      <c r="B23" s="5" t="s">
        <v>10</v>
      </c>
      <c r="C23" s="30">
        <v>394.6</v>
      </c>
      <c r="D23" s="35">
        <v>0</v>
      </c>
      <c r="E23" s="35">
        <v>0</v>
      </c>
      <c r="F23" s="31">
        <f t="shared" si="0"/>
        <v>0</v>
      </c>
      <c r="G23" s="30">
        <v>300</v>
      </c>
      <c r="H23" s="30">
        <v>0</v>
      </c>
      <c r="I23" s="30">
        <v>0</v>
      </c>
      <c r="J23" s="31">
        <v>0</v>
      </c>
      <c r="K23" s="67">
        <v>300</v>
      </c>
      <c r="L23" s="67">
        <v>0</v>
      </c>
      <c r="M23" s="67">
        <v>0</v>
      </c>
      <c r="N23" s="31">
        <v>0</v>
      </c>
      <c r="O23" s="30">
        <v>214.1</v>
      </c>
      <c r="P23" s="30">
        <v>0</v>
      </c>
      <c r="Q23" s="30">
        <v>0</v>
      </c>
      <c r="R23" s="31">
        <v>0</v>
      </c>
    </row>
    <row r="24" spans="1:18" ht="48.75" customHeight="1" thickBot="1">
      <c r="A24" s="109"/>
      <c r="B24" s="6" t="s">
        <v>36</v>
      </c>
      <c r="C24" s="30">
        <v>394.6</v>
      </c>
      <c r="D24" s="35">
        <v>0</v>
      </c>
      <c r="E24" s="35">
        <v>0</v>
      </c>
      <c r="F24" s="31">
        <f t="shared" si="0"/>
        <v>0</v>
      </c>
      <c r="G24" s="30">
        <v>300</v>
      </c>
      <c r="H24" s="30">
        <v>0</v>
      </c>
      <c r="I24" s="30">
        <v>0</v>
      </c>
      <c r="J24" s="31">
        <v>0</v>
      </c>
      <c r="K24" s="67">
        <v>300</v>
      </c>
      <c r="L24" s="67">
        <v>0</v>
      </c>
      <c r="M24" s="67">
        <v>0</v>
      </c>
      <c r="N24" s="31">
        <v>0</v>
      </c>
      <c r="O24" s="30">
        <v>214.1</v>
      </c>
      <c r="P24" s="30">
        <v>0</v>
      </c>
      <c r="Q24" s="30">
        <v>0</v>
      </c>
      <c r="R24" s="31">
        <v>0</v>
      </c>
    </row>
    <row r="25" spans="1:18" ht="45.75" thickBot="1">
      <c r="A25" s="109"/>
      <c r="B25" s="6" t="s">
        <v>12</v>
      </c>
      <c r="C25" s="30">
        <v>0</v>
      </c>
      <c r="D25" s="35">
        <v>0</v>
      </c>
      <c r="E25" s="35">
        <v>0</v>
      </c>
      <c r="F25" s="31">
        <v>0</v>
      </c>
      <c r="G25" s="30">
        <v>0</v>
      </c>
      <c r="H25" s="30">
        <v>0</v>
      </c>
      <c r="I25" s="30">
        <v>0</v>
      </c>
      <c r="J25" s="31">
        <v>0</v>
      </c>
      <c r="K25" s="67">
        <v>0</v>
      </c>
      <c r="L25" s="67">
        <v>0</v>
      </c>
      <c r="M25" s="67">
        <v>0</v>
      </c>
      <c r="N25" s="31">
        <v>0</v>
      </c>
      <c r="O25" s="30">
        <v>0</v>
      </c>
      <c r="P25" s="30">
        <v>0</v>
      </c>
      <c r="Q25" s="30">
        <v>0</v>
      </c>
      <c r="R25" s="31">
        <v>0</v>
      </c>
    </row>
    <row r="26" spans="1:18" ht="46.5" customHeight="1" thickBot="1">
      <c r="A26" s="109"/>
      <c r="B26" s="6" t="s">
        <v>13</v>
      </c>
      <c r="C26" s="30">
        <v>0</v>
      </c>
      <c r="D26" s="35">
        <v>0</v>
      </c>
      <c r="E26" s="35">
        <v>0</v>
      </c>
      <c r="F26" s="31">
        <v>0</v>
      </c>
      <c r="G26" s="30">
        <v>0</v>
      </c>
      <c r="H26" s="30">
        <v>0</v>
      </c>
      <c r="I26" s="30">
        <v>0</v>
      </c>
      <c r="J26" s="31">
        <v>0</v>
      </c>
      <c r="K26" s="67">
        <v>0</v>
      </c>
      <c r="L26" s="67">
        <v>0</v>
      </c>
      <c r="M26" s="67">
        <v>0</v>
      </c>
      <c r="N26" s="31">
        <v>0</v>
      </c>
      <c r="O26" s="30">
        <v>0</v>
      </c>
      <c r="P26" s="30">
        <v>0</v>
      </c>
      <c r="Q26" s="30">
        <v>0</v>
      </c>
      <c r="R26" s="31">
        <v>0</v>
      </c>
    </row>
    <row r="27" spans="1:18" ht="30.75" thickBot="1">
      <c r="A27" s="110"/>
      <c r="B27" s="6" t="s">
        <v>14</v>
      </c>
      <c r="C27" s="30">
        <v>0</v>
      </c>
      <c r="D27" s="35">
        <v>0</v>
      </c>
      <c r="E27" s="35">
        <v>0</v>
      </c>
      <c r="F27" s="31">
        <v>0</v>
      </c>
      <c r="G27" s="30">
        <v>0</v>
      </c>
      <c r="H27" s="30">
        <v>0</v>
      </c>
      <c r="I27" s="30">
        <v>0</v>
      </c>
      <c r="J27" s="31">
        <v>0</v>
      </c>
      <c r="K27" s="67">
        <v>0</v>
      </c>
      <c r="L27" s="67">
        <v>0</v>
      </c>
      <c r="M27" s="67">
        <v>0</v>
      </c>
      <c r="N27" s="31">
        <v>0</v>
      </c>
      <c r="O27" s="30">
        <v>0</v>
      </c>
      <c r="P27" s="30">
        <v>0</v>
      </c>
      <c r="Q27" s="30">
        <v>0</v>
      </c>
      <c r="R27" s="31">
        <v>0</v>
      </c>
    </row>
    <row r="28" spans="1:18" ht="15.75" thickBot="1">
      <c r="A28" s="111" t="s">
        <v>105</v>
      </c>
      <c r="B28" s="5" t="s">
        <v>10</v>
      </c>
      <c r="C28" s="35">
        <v>9500</v>
      </c>
      <c r="D28" s="35">
        <v>0</v>
      </c>
      <c r="E28" s="35">
        <v>0</v>
      </c>
      <c r="F28" s="31">
        <f t="shared" si="0"/>
        <v>0</v>
      </c>
      <c r="G28" s="30">
        <v>10000</v>
      </c>
      <c r="H28" s="30">
        <v>9676.2199999999993</v>
      </c>
      <c r="I28" s="30">
        <v>9676.2199999999993</v>
      </c>
      <c r="J28" s="31">
        <f>I28/G28</f>
        <v>0.96762199999999998</v>
      </c>
      <c r="K28" s="67">
        <v>9692.41</v>
      </c>
      <c r="L28" s="67">
        <v>9676.2199999999993</v>
      </c>
      <c r="M28" s="67">
        <v>9676.2199999999993</v>
      </c>
      <c r="N28" s="31">
        <f>M28/K28</f>
        <v>0.99832962080638354</v>
      </c>
      <c r="O28" s="30">
        <v>9676.2000000000007</v>
      </c>
      <c r="P28" s="30">
        <v>9676.2000000000007</v>
      </c>
      <c r="Q28" s="30">
        <v>9676.2000000000007</v>
      </c>
      <c r="R28" s="31">
        <f>Q28/O28</f>
        <v>1</v>
      </c>
    </row>
    <row r="29" spans="1:18" ht="45.75" thickBot="1">
      <c r="A29" s="109"/>
      <c r="B29" s="6" t="s">
        <v>36</v>
      </c>
      <c r="C29" s="35">
        <v>9500</v>
      </c>
      <c r="D29" s="35">
        <v>0</v>
      </c>
      <c r="E29" s="35">
        <v>0</v>
      </c>
      <c r="F29" s="31">
        <f t="shared" si="0"/>
        <v>0</v>
      </c>
      <c r="G29" s="30">
        <v>10000</v>
      </c>
      <c r="H29" s="30">
        <v>9676.2199999999993</v>
      </c>
      <c r="I29" s="30">
        <v>9676.2199999999993</v>
      </c>
      <c r="J29" s="31">
        <f t="shared" ref="J29" si="6">I29/G29</f>
        <v>0.96762199999999998</v>
      </c>
      <c r="K29" s="67">
        <v>9692.41</v>
      </c>
      <c r="L29" s="67">
        <v>9676.2199999999993</v>
      </c>
      <c r="M29" s="67">
        <v>9676.2199999999993</v>
      </c>
      <c r="N29" s="31">
        <f t="shared" ref="N29" si="7">M29/K29</f>
        <v>0.99832962080638354</v>
      </c>
      <c r="O29" s="30">
        <v>9676.2000000000007</v>
      </c>
      <c r="P29" s="30">
        <v>9676.2000000000007</v>
      </c>
      <c r="Q29" s="30">
        <v>9676.2000000000007</v>
      </c>
      <c r="R29" s="31">
        <f t="shared" ref="R29" si="8">Q29/O29</f>
        <v>1</v>
      </c>
    </row>
    <row r="30" spans="1:18" ht="45.75" thickBot="1">
      <c r="A30" s="109"/>
      <c r="B30" s="6" t="s">
        <v>12</v>
      </c>
      <c r="C30" s="35">
        <v>0</v>
      </c>
      <c r="D30" s="35">
        <v>0</v>
      </c>
      <c r="E30" s="35">
        <v>0</v>
      </c>
      <c r="F30" s="31">
        <v>0</v>
      </c>
      <c r="G30" s="30">
        <v>0</v>
      </c>
      <c r="H30" s="30">
        <v>0</v>
      </c>
      <c r="I30" s="30">
        <v>0</v>
      </c>
      <c r="J30" s="31">
        <v>0</v>
      </c>
      <c r="K30" s="67">
        <v>0</v>
      </c>
      <c r="L30" s="67">
        <v>0</v>
      </c>
      <c r="M30" s="67">
        <v>0</v>
      </c>
      <c r="N30" s="31">
        <v>0</v>
      </c>
      <c r="O30" s="30">
        <v>0</v>
      </c>
      <c r="P30" s="30">
        <v>0</v>
      </c>
      <c r="Q30" s="30">
        <v>0</v>
      </c>
      <c r="R30" s="31">
        <v>0</v>
      </c>
    </row>
    <row r="31" spans="1:18" ht="45.75" thickBot="1">
      <c r="A31" s="109"/>
      <c r="B31" s="6" t="s">
        <v>13</v>
      </c>
      <c r="C31" s="35">
        <v>0</v>
      </c>
      <c r="D31" s="35">
        <v>0</v>
      </c>
      <c r="E31" s="35">
        <v>0</v>
      </c>
      <c r="F31" s="31">
        <v>0</v>
      </c>
      <c r="G31" s="30">
        <v>0</v>
      </c>
      <c r="H31" s="30">
        <v>0</v>
      </c>
      <c r="I31" s="30">
        <v>0</v>
      </c>
      <c r="J31" s="31">
        <v>0</v>
      </c>
      <c r="K31" s="67">
        <v>0</v>
      </c>
      <c r="L31" s="67">
        <v>0</v>
      </c>
      <c r="M31" s="67">
        <v>0</v>
      </c>
      <c r="N31" s="31">
        <v>0</v>
      </c>
      <c r="O31" s="30">
        <v>0</v>
      </c>
      <c r="P31" s="30">
        <v>0</v>
      </c>
      <c r="Q31" s="30">
        <v>0</v>
      </c>
      <c r="R31" s="31">
        <v>0</v>
      </c>
    </row>
    <row r="32" spans="1:18" ht="30.75" thickBot="1">
      <c r="A32" s="116"/>
      <c r="B32" s="6" t="s">
        <v>14</v>
      </c>
      <c r="C32" s="35">
        <v>0</v>
      </c>
      <c r="D32" s="35">
        <v>0</v>
      </c>
      <c r="E32" s="35">
        <v>0</v>
      </c>
      <c r="F32" s="31">
        <v>0</v>
      </c>
      <c r="G32" s="30">
        <v>0</v>
      </c>
      <c r="H32" s="30">
        <v>0</v>
      </c>
      <c r="I32" s="30">
        <v>0</v>
      </c>
      <c r="J32" s="31">
        <v>0</v>
      </c>
      <c r="K32" s="67">
        <v>0</v>
      </c>
      <c r="L32" s="67">
        <v>0</v>
      </c>
      <c r="M32" s="67">
        <v>0</v>
      </c>
      <c r="N32" s="31">
        <v>0</v>
      </c>
      <c r="O32" s="30">
        <v>0</v>
      </c>
      <c r="P32" s="30">
        <v>0</v>
      </c>
      <c r="Q32" s="30">
        <v>0</v>
      </c>
      <c r="R32" s="31">
        <v>0</v>
      </c>
    </row>
    <row r="33" spans="1:18" ht="15.75" thickBot="1">
      <c r="A33" s="108" t="s">
        <v>15</v>
      </c>
      <c r="B33" s="5" t="s">
        <v>10</v>
      </c>
      <c r="C33" s="38">
        <f>C13+C23+C28</f>
        <v>11296.9</v>
      </c>
      <c r="D33" s="38">
        <f t="shared" ref="D33:E33" si="9">D13+D23+D28</f>
        <v>0</v>
      </c>
      <c r="E33" s="38">
        <f t="shared" si="9"/>
        <v>0</v>
      </c>
      <c r="F33" s="33">
        <f t="shared" si="0"/>
        <v>0</v>
      </c>
      <c r="G33" s="32">
        <f>G13+G18+G23+G28</f>
        <v>13061.56</v>
      </c>
      <c r="H33" s="32">
        <f t="shared" ref="H33:I33" si="10">H13+H18+H23+H28</f>
        <v>11214.75</v>
      </c>
      <c r="I33" s="32">
        <f t="shared" si="10"/>
        <v>11214.75</v>
      </c>
      <c r="J33" s="33">
        <f>I33/G33</f>
        <v>0.85860724140148659</v>
      </c>
      <c r="K33" s="68">
        <f>K13+K18+K23+K28</f>
        <v>12204.55</v>
      </c>
      <c r="L33" s="68">
        <f t="shared" ref="L33:M33" si="11">L13+L18+L23+L28</f>
        <v>11214.75</v>
      </c>
      <c r="M33" s="68">
        <f t="shared" si="11"/>
        <v>11214.75</v>
      </c>
      <c r="N33" s="33">
        <f>M33/K33</f>
        <v>0.91889909910648082</v>
      </c>
      <c r="O33" s="32">
        <f>O13+O18+O23+O28</f>
        <v>12102.400000000001</v>
      </c>
      <c r="P33" s="32">
        <f t="shared" ref="P33:Q33" si="12">P13+P18+P23+P28</f>
        <v>11887.900000000001</v>
      </c>
      <c r="Q33" s="32">
        <f t="shared" si="12"/>
        <v>11887.900000000001</v>
      </c>
      <c r="R33" s="33">
        <f>Q33/O33</f>
        <v>0.98227624272871494</v>
      </c>
    </row>
    <row r="34" spans="1:18" ht="52.5" customHeight="1" thickBot="1">
      <c r="A34" s="109"/>
      <c r="B34" s="6" t="s">
        <v>36</v>
      </c>
      <c r="C34" s="35">
        <f>C14+C24+C29</f>
        <v>11296.9</v>
      </c>
      <c r="D34" s="35">
        <f t="shared" ref="D34:E37" si="13">D14+D24+D29</f>
        <v>0</v>
      </c>
      <c r="E34" s="35">
        <f t="shared" si="13"/>
        <v>0</v>
      </c>
      <c r="F34" s="31">
        <f t="shared" si="0"/>
        <v>0</v>
      </c>
      <c r="G34" s="30">
        <f t="shared" ref="G34:I37" si="14">G14+G19+G24+G29</f>
        <v>13061.56</v>
      </c>
      <c r="H34" s="30">
        <f t="shared" si="14"/>
        <v>11214.96</v>
      </c>
      <c r="I34" s="30">
        <f t="shared" si="14"/>
        <v>11214.96</v>
      </c>
      <c r="J34" s="31">
        <f t="shared" ref="J34" si="15">I34/G34</f>
        <v>0.85862331911349021</v>
      </c>
      <c r="K34" s="68">
        <f t="shared" ref="K34:M37" si="16">K14+K19+K24+K29</f>
        <v>12204.55</v>
      </c>
      <c r="L34" s="68">
        <f t="shared" si="16"/>
        <v>11214.75</v>
      </c>
      <c r="M34" s="68">
        <f t="shared" si="16"/>
        <v>11214.75</v>
      </c>
      <c r="N34" s="31">
        <f>M34/K34</f>
        <v>0.91889909910648082</v>
      </c>
      <c r="O34" s="30">
        <f t="shared" ref="O34:Q37" si="17">O14+O19+O24+O29</f>
        <v>12102.400000000001</v>
      </c>
      <c r="P34" s="30">
        <f t="shared" si="17"/>
        <v>11887.900000000001</v>
      </c>
      <c r="Q34" s="30">
        <f t="shared" si="17"/>
        <v>11887.900000000001</v>
      </c>
      <c r="R34" s="31">
        <f t="shared" ref="R34" si="18">Q34/O34</f>
        <v>0.98227624272871494</v>
      </c>
    </row>
    <row r="35" spans="1:18" ht="45.75" thickBot="1">
      <c r="A35" s="109"/>
      <c r="B35" s="6" t="s">
        <v>12</v>
      </c>
      <c r="C35" s="35">
        <f>C15+C25+C30</f>
        <v>0</v>
      </c>
      <c r="D35" s="35">
        <f t="shared" si="13"/>
        <v>0</v>
      </c>
      <c r="E35" s="35">
        <f t="shared" si="13"/>
        <v>0</v>
      </c>
      <c r="F35" s="31">
        <v>0</v>
      </c>
      <c r="G35" s="30">
        <f t="shared" si="14"/>
        <v>0</v>
      </c>
      <c r="H35" s="30">
        <f t="shared" si="14"/>
        <v>0</v>
      </c>
      <c r="I35" s="30">
        <f t="shared" si="14"/>
        <v>0</v>
      </c>
      <c r="J35" s="31">
        <v>0</v>
      </c>
      <c r="K35" s="68">
        <f t="shared" si="16"/>
        <v>0</v>
      </c>
      <c r="L35" s="68">
        <f t="shared" si="16"/>
        <v>0</v>
      </c>
      <c r="M35" s="68">
        <f t="shared" si="16"/>
        <v>0</v>
      </c>
      <c r="N35" s="31">
        <v>0</v>
      </c>
      <c r="O35" s="30">
        <f t="shared" si="17"/>
        <v>0</v>
      </c>
      <c r="P35" s="30">
        <f t="shared" si="17"/>
        <v>0</v>
      </c>
      <c r="Q35" s="30">
        <f t="shared" si="17"/>
        <v>0</v>
      </c>
      <c r="R35" s="31">
        <v>0</v>
      </c>
    </row>
    <row r="36" spans="1:18" ht="45.75" thickBot="1">
      <c r="A36" s="109"/>
      <c r="B36" s="6" t="s">
        <v>13</v>
      </c>
      <c r="C36" s="35">
        <f>C16+C26+C31</f>
        <v>0</v>
      </c>
      <c r="D36" s="35">
        <f t="shared" si="13"/>
        <v>0</v>
      </c>
      <c r="E36" s="35">
        <f t="shared" si="13"/>
        <v>0</v>
      </c>
      <c r="F36" s="31">
        <v>0</v>
      </c>
      <c r="G36" s="30">
        <f t="shared" si="14"/>
        <v>0</v>
      </c>
      <c r="H36" s="30">
        <f t="shared" si="14"/>
        <v>0</v>
      </c>
      <c r="I36" s="30">
        <f t="shared" si="14"/>
        <v>0</v>
      </c>
      <c r="J36" s="31">
        <v>0</v>
      </c>
      <c r="K36" s="68">
        <f t="shared" si="16"/>
        <v>0</v>
      </c>
      <c r="L36" s="68">
        <f t="shared" si="16"/>
        <v>0</v>
      </c>
      <c r="M36" s="68">
        <f t="shared" si="16"/>
        <v>0</v>
      </c>
      <c r="N36" s="31">
        <v>0</v>
      </c>
      <c r="O36" s="30">
        <f t="shared" si="17"/>
        <v>0</v>
      </c>
      <c r="P36" s="30">
        <f t="shared" si="17"/>
        <v>0</v>
      </c>
      <c r="Q36" s="30">
        <f t="shared" si="17"/>
        <v>0</v>
      </c>
      <c r="R36" s="31">
        <v>0</v>
      </c>
    </row>
    <row r="37" spans="1:18" ht="30.75" thickBot="1">
      <c r="A37" s="110"/>
      <c r="B37" s="6" t="s">
        <v>14</v>
      </c>
      <c r="C37" s="35">
        <f>C17+C27+C32</f>
        <v>0</v>
      </c>
      <c r="D37" s="35">
        <f t="shared" si="13"/>
        <v>0</v>
      </c>
      <c r="E37" s="35">
        <f t="shared" si="13"/>
        <v>0</v>
      </c>
      <c r="F37" s="31">
        <v>0</v>
      </c>
      <c r="G37" s="30">
        <f t="shared" si="14"/>
        <v>0</v>
      </c>
      <c r="H37" s="30">
        <f t="shared" si="14"/>
        <v>0</v>
      </c>
      <c r="I37" s="30">
        <f t="shared" si="14"/>
        <v>0</v>
      </c>
      <c r="J37" s="31">
        <v>0</v>
      </c>
      <c r="K37" s="68">
        <f t="shared" si="16"/>
        <v>0</v>
      </c>
      <c r="L37" s="68">
        <f t="shared" si="16"/>
        <v>0</v>
      </c>
      <c r="M37" s="68">
        <f t="shared" si="16"/>
        <v>0</v>
      </c>
      <c r="N37" s="31">
        <v>0</v>
      </c>
      <c r="O37" s="30">
        <f t="shared" si="17"/>
        <v>0</v>
      </c>
      <c r="P37" s="30">
        <f t="shared" si="17"/>
        <v>0</v>
      </c>
      <c r="Q37" s="30">
        <f t="shared" si="17"/>
        <v>0</v>
      </c>
      <c r="R37" s="31">
        <v>0</v>
      </c>
    </row>
    <row r="38" spans="1:18">
      <c r="C38" s="14"/>
    </row>
    <row r="39" spans="1:18">
      <c r="A39" s="24" t="s">
        <v>91</v>
      </c>
      <c r="B39" s="25" t="s">
        <v>103</v>
      </c>
    </row>
  </sheetData>
  <mergeCells count="25">
    <mergeCell ref="A28:A32"/>
    <mergeCell ref="A33:A37"/>
    <mergeCell ref="P9:P10"/>
    <mergeCell ref="Q9:Q10"/>
    <mergeCell ref="A12:R12"/>
    <mergeCell ref="A18:A22"/>
    <mergeCell ref="L9:L10"/>
    <mergeCell ref="M9:M10"/>
    <mergeCell ref="N9:N10"/>
    <mergeCell ref="A5:R5"/>
    <mergeCell ref="R9:R10"/>
    <mergeCell ref="A13:A17"/>
    <mergeCell ref="A23:A27"/>
    <mergeCell ref="D9:D10"/>
    <mergeCell ref="E9:E10"/>
    <mergeCell ref="F9:F10"/>
    <mergeCell ref="H9:H10"/>
    <mergeCell ref="I9:I10"/>
    <mergeCell ref="J9:J10"/>
    <mergeCell ref="A8:A10"/>
    <mergeCell ref="B8:B10"/>
    <mergeCell ref="C8:F8"/>
    <mergeCell ref="G8:J8"/>
    <mergeCell ref="O8:R8"/>
    <mergeCell ref="K8:N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3:R24"/>
  <sheetViews>
    <sheetView topLeftCell="A7" workbookViewId="0">
      <selection activeCell="J26" sqref="J26"/>
    </sheetView>
  </sheetViews>
  <sheetFormatPr defaultRowHeight="15"/>
  <cols>
    <col min="1" max="1" width="22.85546875" customWidth="1"/>
    <col min="2" max="2" width="26.42578125" customWidth="1"/>
    <col min="5" max="5" width="9.85546875" customWidth="1"/>
    <col min="9" max="9" width="10.42578125" customWidth="1"/>
    <col min="13" max="13" width="9.85546875" customWidth="1"/>
    <col min="17" max="17" width="9.85546875" customWidth="1"/>
  </cols>
  <sheetData>
    <row r="3" spans="1:18">
      <c r="I3" s="1" t="s">
        <v>110</v>
      </c>
    </row>
    <row r="5" spans="1:18" ht="43.5" customHeight="1">
      <c r="A5" s="105" t="s">
        <v>60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</row>
    <row r="7" spans="1:18" ht="15.75" thickBot="1"/>
    <row r="8" spans="1:18" ht="16.5" thickBot="1">
      <c r="A8" s="106" t="s">
        <v>1</v>
      </c>
      <c r="B8" s="106" t="s">
        <v>2</v>
      </c>
      <c r="C8" s="113" t="s">
        <v>100</v>
      </c>
      <c r="D8" s="114"/>
      <c r="E8" s="114"/>
      <c r="F8" s="115"/>
      <c r="G8" s="113" t="s">
        <v>124</v>
      </c>
      <c r="H8" s="114"/>
      <c r="I8" s="114"/>
      <c r="J8" s="115"/>
      <c r="K8" s="113" t="s">
        <v>132</v>
      </c>
      <c r="L8" s="114"/>
      <c r="M8" s="114"/>
      <c r="N8" s="115"/>
      <c r="O8" s="113" t="s">
        <v>134</v>
      </c>
      <c r="P8" s="114"/>
      <c r="Q8" s="114"/>
      <c r="R8" s="115"/>
    </row>
    <row r="9" spans="1:18" ht="63.75">
      <c r="A9" s="112"/>
      <c r="B9" s="112"/>
      <c r="C9" s="2" t="s">
        <v>4</v>
      </c>
      <c r="D9" s="106" t="s">
        <v>5</v>
      </c>
      <c r="E9" s="106" t="s">
        <v>6</v>
      </c>
      <c r="F9" s="106" t="s">
        <v>7</v>
      </c>
      <c r="G9" s="2" t="s">
        <v>4</v>
      </c>
      <c r="H9" s="106" t="s">
        <v>5</v>
      </c>
      <c r="I9" s="106" t="s">
        <v>6</v>
      </c>
      <c r="J9" s="106" t="s">
        <v>7</v>
      </c>
      <c r="K9" s="2" t="s">
        <v>4</v>
      </c>
      <c r="L9" s="106" t="s">
        <v>5</v>
      </c>
      <c r="M9" s="106" t="s">
        <v>6</v>
      </c>
      <c r="N9" s="106" t="s">
        <v>7</v>
      </c>
      <c r="O9" s="2" t="s">
        <v>4</v>
      </c>
      <c r="P9" s="106" t="s">
        <v>5</v>
      </c>
      <c r="Q9" s="106" t="s">
        <v>6</v>
      </c>
      <c r="R9" s="106" t="s">
        <v>8</v>
      </c>
    </row>
    <row r="10" spans="1:18" ht="64.5" thickBot="1">
      <c r="A10" s="107"/>
      <c r="B10" s="107"/>
      <c r="C10" s="3" t="s">
        <v>101</v>
      </c>
      <c r="D10" s="107"/>
      <c r="E10" s="107"/>
      <c r="F10" s="107"/>
      <c r="G10" s="3" t="s">
        <v>101</v>
      </c>
      <c r="H10" s="107"/>
      <c r="I10" s="107"/>
      <c r="J10" s="107"/>
      <c r="K10" s="3" t="s">
        <v>101</v>
      </c>
      <c r="L10" s="107"/>
      <c r="M10" s="107"/>
      <c r="N10" s="107"/>
      <c r="O10" s="3" t="s">
        <v>9</v>
      </c>
      <c r="P10" s="107"/>
      <c r="Q10" s="107"/>
      <c r="R10" s="107"/>
    </row>
    <row r="11" spans="1:18" ht="15.75" thickBot="1">
      <c r="A11" s="4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</row>
    <row r="12" spans="1:18" ht="22.5" customHeight="1" thickBot="1">
      <c r="A12" s="117" t="s">
        <v>61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2"/>
    </row>
    <row r="13" spans="1:18" ht="15.75" thickBot="1">
      <c r="A13" s="111" t="s">
        <v>106</v>
      </c>
      <c r="B13" s="5" t="s">
        <v>10</v>
      </c>
      <c r="C13" s="35">
        <f>C14+C15+C16+C17</f>
        <v>2351</v>
      </c>
      <c r="D13" s="30">
        <v>0</v>
      </c>
      <c r="E13" s="30">
        <v>0</v>
      </c>
      <c r="F13" s="31">
        <f>E13/C13</f>
        <v>0</v>
      </c>
      <c r="G13" s="30">
        <v>2351</v>
      </c>
      <c r="H13" s="30">
        <v>0</v>
      </c>
      <c r="I13" s="30">
        <v>0</v>
      </c>
      <c r="J13" s="31">
        <f>I13/G13</f>
        <v>0</v>
      </c>
      <c r="K13" s="30">
        <v>2351</v>
      </c>
      <c r="L13" s="30">
        <v>2351</v>
      </c>
      <c r="M13" s="30">
        <v>2351</v>
      </c>
      <c r="N13" s="31">
        <f>M13/K13</f>
        <v>1</v>
      </c>
      <c r="O13" s="30">
        <v>2351</v>
      </c>
      <c r="P13" s="30">
        <v>2351</v>
      </c>
      <c r="Q13" s="30">
        <v>2351</v>
      </c>
      <c r="R13" s="31">
        <f>Q13/O13</f>
        <v>1</v>
      </c>
    </row>
    <row r="14" spans="1:18" ht="45.75" thickBot="1">
      <c r="A14" s="109"/>
      <c r="B14" s="6" t="s">
        <v>36</v>
      </c>
      <c r="C14" s="30">
        <v>250</v>
      </c>
      <c r="D14" s="30">
        <v>0</v>
      </c>
      <c r="E14" s="30">
        <v>0</v>
      </c>
      <c r="F14" s="31">
        <f t="shared" ref="F14:F19" si="0">E14/C14</f>
        <v>0</v>
      </c>
      <c r="G14" s="30">
        <v>250</v>
      </c>
      <c r="H14" s="30">
        <v>0</v>
      </c>
      <c r="I14" s="30">
        <v>0</v>
      </c>
      <c r="J14" s="31">
        <f t="shared" ref="J14:J21" si="1">I14/G14</f>
        <v>0</v>
      </c>
      <c r="K14" s="30">
        <v>250</v>
      </c>
      <c r="L14" s="30">
        <v>250</v>
      </c>
      <c r="M14" s="30">
        <v>250</v>
      </c>
      <c r="N14" s="31">
        <f t="shared" ref="N14" si="2">M14/K14</f>
        <v>1</v>
      </c>
      <c r="O14" s="30">
        <v>250</v>
      </c>
      <c r="P14" s="30">
        <v>250</v>
      </c>
      <c r="Q14" s="30">
        <v>250</v>
      </c>
      <c r="R14" s="31">
        <f t="shared" ref="R14:R16" si="3">Q14/O14</f>
        <v>1</v>
      </c>
    </row>
    <row r="15" spans="1:18" ht="30.75" thickBot="1">
      <c r="A15" s="109"/>
      <c r="B15" s="6" t="s">
        <v>12</v>
      </c>
      <c r="C15" s="30">
        <v>0</v>
      </c>
      <c r="D15" s="30">
        <v>0</v>
      </c>
      <c r="E15" s="30">
        <v>0</v>
      </c>
      <c r="F15" s="31">
        <v>0</v>
      </c>
      <c r="G15" s="30">
        <v>0</v>
      </c>
      <c r="H15" s="30">
        <v>0</v>
      </c>
      <c r="I15" s="30">
        <v>0</v>
      </c>
      <c r="J15" s="31">
        <v>0</v>
      </c>
      <c r="K15" s="30">
        <v>0</v>
      </c>
      <c r="L15" s="30">
        <v>0</v>
      </c>
      <c r="M15" s="30">
        <v>0</v>
      </c>
      <c r="N15" s="31">
        <v>0</v>
      </c>
      <c r="O15" s="30">
        <v>0</v>
      </c>
      <c r="P15" s="30">
        <v>0</v>
      </c>
      <c r="Q15" s="30">
        <v>0</v>
      </c>
      <c r="R15" s="31">
        <v>0</v>
      </c>
    </row>
    <row r="16" spans="1:18" ht="30.75" thickBot="1">
      <c r="A16" s="109"/>
      <c r="B16" s="6" t="s">
        <v>13</v>
      </c>
      <c r="C16" s="30">
        <v>2101</v>
      </c>
      <c r="D16" s="30">
        <v>0</v>
      </c>
      <c r="E16" s="30">
        <v>0</v>
      </c>
      <c r="F16" s="31">
        <v>0</v>
      </c>
      <c r="G16" s="30">
        <v>2101</v>
      </c>
      <c r="H16" s="30">
        <v>0</v>
      </c>
      <c r="I16" s="30">
        <v>0</v>
      </c>
      <c r="J16" s="31">
        <v>0</v>
      </c>
      <c r="K16" s="30">
        <v>2101</v>
      </c>
      <c r="L16" s="30">
        <v>2101</v>
      </c>
      <c r="M16" s="30">
        <v>2101</v>
      </c>
      <c r="N16" s="31">
        <f>M16/K16</f>
        <v>1</v>
      </c>
      <c r="O16" s="30">
        <v>2101</v>
      </c>
      <c r="P16" s="30">
        <v>2101</v>
      </c>
      <c r="Q16" s="30">
        <v>2101</v>
      </c>
      <c r="R16" s="31">
        <f t="shared" si="3"/>
        <v>1</v>
      </c>
    </row>
    <row r="17" spans="1:18" ht="30.75" customHeight="1" thickBot="1">
      <c r="A17" s="110"/>
      <c r="B17" s="6" t="s">
        <v>14</v>
      </c>
      <c r="C17" s="30">
        <v>0</v>
      </c>
      <c r="D17" s="30">
        <v>0</v>
      </c>
      <c r="E17" s="30">
        <v>0</v>
      </c>
      <c r="F17" s="31">
        <v>0</v>
      </c>
      <c r="G17" s="30">
        <v>0</v>
      </c>
      <c r="H17" s="30">
        <v>0</v>
      </c>
      <c r="I17" s="30">
        <v>0</v>
      </c>
      <c r="J17" s="31">
        <v>0</v>
      </c>
      <c r="K17" s="30">
        <v>0</v>
      </c>
      <c r="L17" s="30">
        <v>0</v>
      </c>
      <c r="M17" s="30">
        <v>0</v>
      </c>
      <c r="N17" s="31">
        <v>0</v>
      </c>
      <c r="O17" s="30">
        <v>0</v>
      </c>
      <c r="P17" s="30">
        <v>0</v>
      </c>
      <c r="Q17" s="30">
        <v>0</v>
      </c>
      <c r="R17" s="31">
        <v>0</v>
      </c>
    </row>
    <row r="18" spans="1:18" ht="30.75" customHeight="1" thickBot="1">
      <c r="A18" s="108" t="s">
        <v>15</v>
      </c>
      <c r="B18" s="5" t="s">
        <v>10</v>
      </c>
      <c r="C18" s="38">
        <f>C13</f>
        <v>2351</v>
      </c>
      <c r="D18" s="32">
        <v>0</v>
      </c>
      <c r="E18" s="32">
        <v>0</v>
      </c>
      <c r="F18" s="33">
        <v>0</v>
      </c>
      <c r="G18" s="32">
        <f>G13</f>
        <v>2351</v>
      </c>
      <c r="H18" s="32">
        <f t="shared" ref="H18:I18" si="4">H13</f>
        <v>0</v>
      </c>
      <c r="I18" s="32">
        <f t="shared" si="4"/>
        <v>0</v>
      </c>
      <c r="J18" s="33">
        <f t="shared" si="1"/>
        <v>0</v>
      </c>
      <c r="K18" s="32">
        <v>2351</v>
      </c>
      <c r="L18" s="32">
        <v>2351</v>
      </c>
      <c r="M18" s="32">
        <v>2351</v>
      </c>
      <c r="N18" s="33">
        <f>M18/K18</f>
        <v>1</v>
      </c>
      <c r="O18" s="32">
        <f>O13</f>
        <v>2351</v>
      </c>
      <c r="P18" s="32">
        <f t="shared" ref="P18:Q18" si="5">P13</f>
        <v>2351</v>
      </c>
      <c r="Q18" s="32">
        <f t="shared" si="5"/>
        <v>2351</v>
      </c>
      <c r="R18" s="33">
        <f>Q18/O18</f>
        <v>1</v>
      </c>
    </row>
    <row r="19" spans="1:18" ht="45.75" thickBot="1">
      <c r="A19" s="109"/>
      <c r="B19" s="6" t="s">
        <v>36</v>
      </c>
      <c r="C19" s="35">
        <f t="shared" ref="C19:C22" si="6">C14</f>
        <v>250</v>
      </c>
      <c r="D19" s="30">
        <v>0</v>
      </c>
      <c r="E19" s="30">
        <v>0</v>
      </c>
      <c r="F19" s="31">
        <f t="shared" si="0"/>
        <v>0</v>
      </c>
      <c r="G19" s="30">
        <f t="shared" ref="G19:I22" si="7">G14</f>
        <v>250</v>
      </c>
      <c r="H19" s="30">
        <f t="shared" si="7"/>
        <v>0</v>
      </c>
      <c r="I19" s="30">
        <f t="shared" si="7"/>
        <v>0</v>
      </c>
      <c r="J19" s="31">
        <f t="shared" si="1"/>
        <v>0</v>
      </c>
      <c r="K19" s="30">
        <v>250</v>
      </c>
      <c r="L19" s="30">
        <v>250</v>
      </c>
      <c r="M19" s="30">
        <v>250</v>
      </c>
      <c r="N19" s="31">
        <f t="shared" ref="N19" si="8">M19/K19</f>
        <v>1</v>
      </c>
      <c r="O19" s="30">
        <f t="shared" ref="O19:Q22" si="9">O14</f>
        <v>250</v>
      </c>
      <c r="P19" s="30">
        <f t="shared" si="9"/>
        <v>250</v>
      </c>
      <c r="Q19" s="30">
        <f t="shared" si="9"/>
        <v>250</v>
      </c>
      <c r="R19" s="31">
        <f t="shared" ref="R19:R21" si="10">Q19/O19</f>
        <v>1</v>
      </c>
    </row>
    <row r="20" spans="1:18" ht="30.75" thickBot="1">
      <c r="A20" s="109"/>
      <c r="B20" s="6" t="s">
        <v>12</v>
      </c>
      <c r="C20" s="35">
        <f t="shared" si="6"/>
        <v>0</v>
      </c>
      <c r="D20" s="30">
        <v>0</v>
      </c>
      <c r="E20" s="30">
        <v>0</v>
      </c>
      <c r="F20" s="31">
        <v>0</v>
      </c>
      <c r="G20" s="30">
        <f t="shared" si="7"/>
        <v>0</v>
      </c>
      <c r="H20" s="30">
        <f t="shared" ref="H20:I20" si="11">H15</f>
        <v>0</v>
      </c>
      <c r="I20" s="30">
        <f t="shared" si="11"/>
        <v>0</v>
      </c>
      <c r="J20" s="31">
        <v>0</v>
      </c>
      <c r="K20" s="30">
        <v>0</v>
      </c>
      <c r="L20" s="30">
        <v>0</v>
      </c>
      <c r="M20" s="30">
        <v>0</v>
      </c>
      <c r="N20" s="31">
        <v>0</v>
      </c>
      <c r="O20" s="30">
        <f t="shared" si="9"/>
        <v>0</v>
      </c>
      <c r="P20" s="30">
        <f t="shared" si="9"/>
        <v>0</v>
      </c>
      <c r="Q20" s="30">
        <f t="shared" si="9"/>
        <v>0</v>
      </c>
      <c r="R20" s="31">
        <v>0</v>
      </c>
    </row>
    <row r="21" spans="1:18" ht="30.75" thickBot="1">
      <c r="A21" s="109"/>
      <c r="B21" s="6" t="s">
        <v>13</v>
      </c>
      <c r="C21" s="35">
        <f t="shared" si="6"/>
        <v>2101</v>
      </c>
      <c r="D21" s="30">
        <v>0</v>
      </c>
      <c r="E21" s="30">
        <v>0</v>
      </c>
      <c r="F21" s="31">
        <v>0</v>
      </c>
      <c r="G21" s="30">
        <f t="shared" si="7"/>
        <v>2101</v>
      </c>
      <c r="H21" s="30">
        <f t="shared" ref="H21:I21" si="12">H16</f>
        <v>0</v>
      </c>
      <c r="I21" s="30">
        <f t="shared" si="12"/>
        <v>0</v>
      </c>
      <c r="J21" s="31">
        <f t="shared" si="1"/>
        <v>0</v>
      </c>
      <c r="K21" s="30">
        <v>2101</v>
      </c>
      <c r="L21" s="30">
        <v>2101</v>
      </c>
      <c r="M21" s="30">
        <v>2101</v>
      </c>
      <c r="N21" s="31">
        <v>1</v>
      </c>
      <c r="O21" s="30">
        <f t="shared" si="9"/>
        <v>2101</v>
      </c>
      <c r="P21" s="30">
        <f t="shared" si="9"/>
        <v>2101</v>
      </c>
      <c r="Q21" s="30">
        <f t="shared" si="9"/>
        <v>2101</v>
      </c>
      <c r="R21" s="31">
        <f t="shared" si="10"/>
        <v>1</v>
      </c>
    </row>
    <row r="22" spans="1:18" ht="15.75" thickBot="1">
      <c r="A22" s="110"/>
      <c r="B22" s="6" t="s">
        <v>14</v>
      </c>
      <c r="C22" s="35">
        <f t="shared" si="6"/>
        <v>0</v>
      </c>
      <c r="D22" s="30">
        <v>0</v>
      </c>
      <c r="E22" s="30">
        <v>0</v>
      </c>
      <c r="F22" s="31">
        <v>0</v>
      </c>
      <c r="G22" s="30">
        <f t="shared" si="7"/>
        <v>0</v>
      </c>
      <c r="H22" s="30">
        <f t="shared" ref="H22:I22" si="13">H17</f>
        <v>0</v>
      </c>
      <c r="I22" s="30">
        <f t="shared" si="13"/>
        <v>0</v>
      </c>
      <c r="J22" s="31">
        <v>0</v>
      </c>
      <c r="K22" s="30">
        <v>0</v>
      </c>
      <c r="L22" s="30">
        <v>0</v>
      </c>
      <c r="M22" s="30">
        <v>0</v>
      </c>
      <c r="N22" s="31">
        <v>0</v>
      </c>
      <c r="O22" s="30">
        <f t="shared" si="9"/>
        <v>0</v>
      </c>
      <c r="P22" s="30">
        <f t="shared" si="9"/>
        <v>0</v>
      </c>
      <c r="Q22" s="30">
        <f t="shared" si="9"/>
        <v>0</v>
      </c>
      <c r="R22" s="31">
        <v>0</v>
      </c>
    </row>
    <row r="24" spans="1:18">
      <c r="A24" s="24" t="s">
        <v>91</v>
      </c>
      <c r="B24" s="25" t="s">
        <v>103</v>
      </c>
    </row>
  </sheetData>
  <mergeCells count="22">
    <mergeCell ref="O8:R8"/>
    <mergeCell ref="A12:R12"/>
    <mergeCell ref="K8:N8"/>
    <mergeCell ref="L9:L10"/>
    <mergeCell ref="M9:M10"/>
    <mergeCell ref="N9:N10"/>
    <mergeCell ref="A18:A22"/>
    <mergeCell ref="P9:P10"/>
    <mergeCell ref="Q9:Q10"/>
    <mergeCell ref="A5:R5"/>
    <mergeCell ref="R9:R10"/>
    <mergeCell ref="A13:A17"/>
    <mergeCell ref="D9:D10"/>
    <mergeCell ref="E9:E10"/>
    <mergeCell ref="F9:F10"/>
    <mergeCell ref="H9:H10"/>
    <mergeCell ref="I9:I10"/>
    <mergeCell ref="J9:J10"/>
    <mergeCell ref="A8:A10"/>
    <mergeCell ref="B8:B10"/>
    <mergeCell ref="C8:F8"/>
    <mergeCell ref="G8:J8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3:R66"/>
  <sheetViews>
    <sheetView workbookViewId="0">
      <selection activeCell="V42" sqref="V42"/>
    </sheetView>
  </sheetViews>
  <sheetFormatPr defaultRowHeight="15"/>
  <cols>
    <col min="1" max="1" width="16.28515625" customWidth="1"/>
    <col min="2" max="2" width="26.28515625" customWidth="1"/>
    <col min="5" max="5" width="10.28515625" customWidth="1"/>
    <col min="6" max="6" width="11.5703125" customWidth="1"/>
    <col min="9" max="9" width="10.28515625" customWidth="1"/>
    <col min="10" max="10" width="10" bestFit="1" customWidth="1"/>
    <col min="11" max="14" width="10" customWidth="1"/>
    <col min="17" max="17" width="10.140625" customWidth="1"/>
    <col min="18" max="18" width="10" bestFit="1" customWidth="1"/>
  </cols>
  <sheetData>
    <row r="3" spans="1:18">
      <c r="I3" s="1" t="s">
        <v>0</v>
      </c>
    </row>
    <row r="5" spans="1:18" ht="33" customHeight="1">
      <c r="A5" s="105" t="s">
        <v>78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</row>
    <row r="7" spans="1:18" ht="15.75" thickBot="1"/>
    <row r="8" spans="1:18" ht="16.5" thickBot="1">
      <c r="A8" s="106" t="s">
        <v>1</v>
      </c>
      <c r="B8" s="106" t="s">
        <v>2</v>
      </c>
      <c r="C8" s="113" t="s">
        <v>94</v>
      </c>
      <c r="D8" s="114"/>
      <c r="E8" s="114"/>
      <c r="F8" s="115"/>
      <c r="G8" s="113" t="s">
        <v>124</v>
      </c>
      <c r="H8" s="114"/>
      <c r="I8" s="114"/>
      <c r="J8" s="115"/>
      <c r="K8" s="113" t="s">
        <v>132</v>
      </c>
      <c r="L8" s="114"/>
      <c r="M8" s="114"/>
      <c r="N8" s="115"/>
      <c r="O8" s="113" t="s">
        <v>134</v>
      </c>
      <c r="P8" s="114"/>
      <c r="Q8" s="114"/>
      <c r="R8" s="115"/>
    </row>
    <row r="9" spans="1:18" ht="63.75">
      <c r="A9" s="112"/>
      <c r="B9" s="112"/>
      <c r="C9" s="2" t="s">
        <v>4</v>
      </c>
      <c r="D9" s="106" t="s">
        <v>5</v>
      </c>
      <c r="E9" s="106" t="s">
        <v>6</v>
      </c>
      <c r="F9" s="106" t="s">
        <v>7</v>
      </c>
      <c r="G9" s="2" t="s">
        <v>4</v>
      </c>
      <c r="H9" s="106" t="s">
        <v>5</v>
      </c>
      <c r="I9" s="106" t="s">
        <v>6</v>
      </c>
      <c r="J9" s="106" t="s">
        <v>7</v>
      </c>
      <c r="K9" s="2" t="s">
        <v>4</v>
      </c>
      <c r="L9" s="106" t="s">
        <v>5</v>
      </c>
      <c r="M9" s="106" t="s">
        <v>6</v>
      </c>
      <c r="N9" s="106" t="s">
        <v>7</v>
      </c>
      <c r="O9" s="2" t="s">
        <v>4</v>
      </c>
      <c r="P9" s="106" t="s">
        <v>5</v>
      </c>
      <c r="Q9" s="106" t="s">
        <v>6</v>
      </c>
      <c r="R9" s="106" t="s">
        <v>8</v>
      </c>
    </row>
    <row r="10" spans="1:18" ht="64.5" thickBot="1">
      <c r="A10" s="107"/>
      <c r="B10" s="107"/>
      <c r="C10" s="3" t="s">
        <v>101</v>
      </c>
      <c r="D10" s="107"/>
      <c r="E10" s="107"/>
      <c r="F10" s="107"/>
      <c r="G10" s="3" t="s">
        <v>101</v>
      </c>
      <c r="H10" s="107"/>
      <c r="I10" s="107"/>
      <c r="J10" s="107"/>
      <c r="K10" s="3" t="s">
        <v>101</v>
      </c>
      <c r="L10" s="107"/>
      <c r="M10" s="107"/>
      <c r="N10" s="107"/>
      <c r="O10" s="3" t="s">
        <v>9</v>
      </c>
      <c r="P10" s="107"/>
      <c r="Q10" s="107"/>
      <c r="R10" s="107"/>
    </row>
    <row r="11" spans="1:18" ht="15.75" thickBot="1">
      <c r="A11" s="4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</row>
    <row r="12" spans="1:18" ht="16.5" thickBot="1">
      <c r="A12" s="117" t="s">
        <v>68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2"/>
    </row>
    <row r="13" spans="1:18" ht="15.75" thickBot="1">
      <c r="A13" s="111" t="s">
        <v>39</v>
      </c>
      <c r="B13" s="5" t="s">
        <v>10</v>
      </c>
      <c r="C13" s="35">
        <v>4030.8</v>
      </c>
      <c r="D13" s="36">
        <v>785.92</v>
      </c>
      <c r="E13" s="36">
        <v>785.92</v>
      </c>
      <c r="F13" s="35">
        <f>E13/C13</f>
        <v>0.19497866428500543</v>
      </c>
      <c r="G13" s="30">
        <v>4030.8</v>
      </c>
      <c r="H13" s="30">
        <v>1276.56</v>
      </c>
      <c r="I13" s="30">
        <v>1276.56</v>
      </c>
      <c r="J13" s="31">
        <f>I13/G13</f>
        <v>0.31670139922596008</v>
      </c>
      <c r="K13" s="67">
        <v>4029.95</v>
      </c>
      <c r="L13" s="67">
        <v>2419.92</v>
      </c>
      <c r="M13" s="67">
        <v>2419.92</v>
      </c>
      <c r="N13" s="31">
        <f>M13/K13</f>
        <v>0.60048387697117833</v>
      </c>
      <c r="O13" s="30">
        <v>4272.8999999999996</v>
      </c>
      <c r="P13" s="30">
        <v>3773.4</v>
      </c>
      <c r="Q13" s="30">
        <v>3773.4</v>
      </c>
      <c r="R13" s="31">
        <f>Q13/O13</f>
        <v>0.88310047040651563</v>
      </c>
    </row>
    <row r="14" spans="1:18" ht="45.75" thickBot="1">
      <c r="A14" s="109"/>
      <c r="B14" s="6" t="s">
        <v>36</v>
      </c>
      <c r="C14" s="35">
        <v>4030.8</v>
      </c>
      <c r="D14" s="36">
        <v>785.92</v>
      </c>
      <c r="E14" s="36">
        <v>785.92</v>
      </c>
      <c r="F14" s="35">
        <f t="shared" ref="F14" si="0">E14/C14</f>
        <v>0.19497866428500543</v>
      </c>
      <c r="G14" s="30">
        <v>4030.8</v>
      </c>
      <c r="H14" s="30">
        <v>1279.56</v>
      </c>
      <c r="I14" s="30">
        <v>1279.56</v>
      </c>
      <c r="J14" s="31">
        <f t="shared" ref="J14" si="1">I14/G14</f>
        <v>0.31744566835367666</v>
      </c>
      <c r="K14" s="67">
        <v>4029.95</v>
      </c>
      <c r="L14" s="67">
        <v>2419.9</v>
      </c>
      <c r="M14" s="67">
        <v>2419.92</v>
      </c>
      <c r="N14" s="31">
        <f t="shared" ref="N14" si="2">M14/K14</f>
        <v>0.60048387697117833</v>
      </c>
      <c r="O14" s="30">
        <v>4272.8999999999996</v>
      </c>
      <c r="P14" s="30">
        <v>3773.4</v>
      </c>
      <c r="Q14" s="30">
        <v>3773.4</v>
      </c>
      <c r="R14" s="31">
        <f t="shared" ref="R14" si="3">Q14/O14</f>
        <v>0.88310047040651563</v>
      </c>
    </row>
    <row r="15" spans="1:18" ht="33.75" customHeight="1" thickBot="1">
      <c r="A15" s="109"/>
      <c r="B15" s="6" t="s">
        <v>12</v>
      </c>
      <c r="C15" s="35">
        <v>0</v>
      </c>
      <c r="D15" s="35">
        <v>0</v>
      </c>
      <c r="E15" s="35">
        <v>0</v>
      </c>
      <c r="F15" s="35">
        <v>0</v>
      </c>
      <c r="G15" s="30">
        <v>0</v>
      </c>
      <c r="H15" s="30">
        <v>0</v>
      </c>
      <c r="I15" s="30">
        <v>0</v>
      </c>
      <c r="J15" s="31">
        <v>0</v>
      </c>
      <c r="K15" s="67">
        <v>0</v>
      </c>
      <c r="L15" s="67">
        <v>0</v>
      </c>
      <c r="M15" s="67">
        <v>0</v>
      </c>
      <c r="N15" s="31">
        <v>0</v>
      </c>
      <c r="O15" s="30">
        <v>0</v>
      </c>
      <c r="P15" s="30">
        <v>0</v>
      </c>
      <c r="Q15" s="30">
        <v>0</v>
      </c>
      <c r="R15" s="31">
        <v>0</v>
      </c>
    </row>
    <row r="16" spans="1:18" ht="30.75" customHeight="1" thickBot="1">
      <c r="A16" s="109"/>
      <c r="B16" s="6" t="s">
        <v>13</v>
      </c>
      <c r="C16" s="35">
        <v>0</v>
      </c>
      <c r="D16" s="35">
        <v>0</v>
      </c>
      <c r="E16" s="35">
        <v>0</v>
      </c>
      <c r="F16" s="35">
        <v>0</v>
      </c>
      <c r="G16" s="30">
        <v>0</v>
      </c>
      <c r="H16" s="30">
        <v>0</v>
      </c>
      <c r="I16" s="30">
        <v>0</v>
      </c>
      <c r="J16" s="31">
        <v>0</v>
      </c>
      <c r="K16" s="67">
        <v>0</v>
      </c>
      <c r="L16" s="67">
        <v>0</v>
      </c>
      <c r="M16" s="67">
        <v>0</v>
      </c>
      <c r="N16" s="31">
        <v>0</v>
      </c>
      <c r="O16" s="30">
        <v>0</v>
      </c>
      <c r="P16" s="30">
        <v>0</v>
      </c>
      <c r="Q16" s="30">
        <v>0</v>
      </c>
      <c r="R16" s="31">
        <v>0</v>
      </c>
    </row>
    <row r="17" spans="1:18" ht="15" customHeight="1" thickBot="1">
      <c r="A17" s="110"/>
      <c r="B17" s="6" t="s">
        <v>14</v>
      </c>
      <c r="C17" s="35">
        <v>0</v>
      </c>
      <c r="D17" s="35">
        <v>0</v>
      </c>
      <c r="E17" s="35">
        <v>0</v>
      </c>
      <c r="F17" s="35">
        <v>0</v>
      </c>
      <c r="G17" s="30">
        <v>0</v>
      </c>
      <c r="H17" s="30">
        <v>0</v>
      </c>
      <c r="I17" s="30">
        <v>0</v>
      </c>
      <c r="J17" s="31">
        <v>0</v>
      </c>
      <c r="K17" s="67">
        <v>0</v>
      </c>
      <c r="L17" s="67">
        <v>0</v>
      </c>
      <c r="M17" s="67">
        <v>0</v>
      </c>
      <c r="N17" s="31">
        <v>0</v>
      </c>
      <c r="O17" s="30">
        <v>0</v>
      </c>
      <c r="P17" s="30">
        <v>0</v>
      </c>
      <c r="Q17" s="30">
        <v>0</v>
      </c>
      <c r="R17" s="31">
        <v>0</v>
      </c>
    </row>
    <row r="18" spans="1:18" ht="15.75" thickBot="1">
      <c r="A18" s="108" t="s">
        <v>108</v>
      </c>
      <c r="B18" s="5" t="s">
        <v>10</v>
      </c>
      <c r="C18" s="35">
        <v>5415.68</v>
      </c>
      <c r="D18" s="35">
        <v>1684.45</v>
      </c>
      <c r="E18" s="35">
        <v>1684.45</v>
      </c>
      <c r="F18" s="35">
        <f>E18/C18</f>
        <v>0.3110320402978019</v>
      </c>
      <c r="G18" s="30">
        <v>5745.88</v>
      </c>
      <c r="H18" s="30">
        <v>3107.88</v>
      </c>
      <c r="I18" s="30">
        <v>3107.88</v>
      </c>
      <c r="J18" s="31">
        <f>I18/G18</f>
        <v>0.54088842788223912</v>
      </c>
      <c r="K18" s="67">
        <v>7018.27</v>
      </c>
      <c r="L18" s="67">
        <v>5408.3</v>
      </c>
      <c r="M18" s="67">
        <v>5408.3</v>
      </c>
      <c r="N18" s="31">
        <f>M18/K18</f>
        <v>0.77060301185334845</v>
      </c>
      <c r="O18" s="30">
        <v>7018.3</v>
      </c>
      <c r="P18" s="30">
        <v>7011.7</v>
      </c>
      <c r="Q18" s="30">
        <v>7011.7</v>
      </c>
      <c r="R18" s="31">
        <f>Q18/O18</f>
        <v>0.9990596013279569</v>
      </c>
    </row>
    <row r="19" spans="1:18" ht="45.75" thickBot="1">
      <c r="A19" s="109"/>
      <c r="B19" s="6" t="s">
        <v>36</v>
      </c>
      <c r="C19" s="35">
        <v>5415.68</v>
      </c>
      <c r="D19" s="35">
        <v>1684.45</v>
      </c>
      <c r="E19" s="35">
        <v>1684.45</v>
      </c>
      <c r="F19" s="35">
        <f t="shared" ref="F19" si="4">E19/C19</f>
        <v>0.3110320402978019</v>
      </c>
      <c r="G19" s="30">
        <v>5745.88</v>
      </c>
      <c r="H19" s="30">
        <v>3107.88</v>
      </c>
      <c r="I19" s="30">
        <v>3107.88</v>
      </c>
      <c r="J19" s="31">
        <f t="shared" ref="J19" si="5">I19/G19</f>
        <v>0.54088842788223912</v>
      </c>
      <c r="K19" s="67">
        <v>7018.27</v>
      </c>
      <c r="L19" s="67">
        <v>5408.3</v>
      </c>
      <c r="M19" s="67">
        <v>5408.3</v>
      </c>
      <c r="N19" s="31">
        <f>M19/K19</f>
        <v>0.77060301185334845</v>
      </c>
      <c r="O19" s="30">
        <v>7018.3</v>
      </c>
      <c r="P19" s="30">
        <v>7011.7</v>
      </c>
      <c r="Q19" s="30">
        <v>7011.7</v>
      </c>
      <c r="R19" s="31">
        <f t="shared" ref="R19" si="6">Q19/O19</f>
        <v>0.9990596013279569</v>
      </c>
    </row>
    <row r="20" spans="1:18" ht="30.75" customHeight="1" thickBot="1">
      <c r="A20" s="109"/>
      <c r="B20" s="6" t="s">
        <v>12</v>
      </c>
      <c r="C20" s="35">
        <v>0</v>
      </c>
      <c r="D20" s="35">
        <v>0</v>
      </c>
      <c r="E20" s="35">
        <v>0</v>
      </c>
      <c r="F20" s="35">
        <v>0</v>
      </c>
      <c r="G20" s="30">
        <v>0</v>
      </c>
      <c r="H20" s="30">
        <v>0</v>
      </c>
      <c r="I20" s="30">
        <v>0</v>
      </c>
      <c r="J20" s="31">
        <v>0</v>
      </c>
      <c r="K20" s="67">
        <v>0</v>
      </c>
      <c r="L20" s="67">
        <v>0</v>
      </c>
      <c r="M20" s="67">
        <v>0</v>
      </c>
      <c r="N20" s="31">
        <v>0</v>
      </c>
      <c r="O20" s="30">
        <v>0</v>
      </c>
      <c r="P20" s="30">
        <v>0</v>
      </c>
      <c r="Q20" s="30">
        <v>0</v>
      </c>
      <c r="R20" s="31">
        <v>0</v>
      </c>
    </row>
    <row r="21" spans="1:18" ht="33" customHeight="1" thickBot="1">
      <c r="A21" s="109"/>
      <c r="B21" s="6" t="s">
        <v>13</v>
      </c>
      <c r="C21" s="35">
        <v>0</v>
      </c>
      <c r="D21" s="35">
        <v>0</v>
      </c>
      <c r="E21" s="35">
        <v>0</v>
      </c>
      <c r="F21" s="35">
        <v>0</v>
      </c>
      <c r="G21" s="30">
        <v>0</v>
      </c>
      <c r="H21" s="30">
        <v>0</v>
      </c>
      <c r="I21" s="30">
        <v>0</v>
      </c>
      <c r="J21" s="31">
        <v>0</v>
      </c>
      <c r="K21" s="67">
        <v>0</v>
      </c>
      <c r="L21" s="67">
        <v>0</v>
      </c>
      <c r="M21" s="67">
        <v>0</v>
      </c>
      <c r="N21" s="31">
        <v>0</v>
      </c>
      <c r="O21" s="30">
        <v>0</v>
      </c>
      <c r="P21" s="30">
        <v>0</v>
      </c>
      <c r="Q21" s="30">
        <v>0</v>
      </c>
      <c r="R21" s="31">
        <v>0</v>
      </c>
    </row>
    <row r="22" spans="1:18" ht="21.75" customHeight="1" thickBot="1">
      <c r="A22" s="110"/>
      <c r="B22" s="6" t="s">
        <v>14</v>
      </c>
      <c r="C22" s="35">
        <v>0</v>
      </c>
      <c r="D22" s="35">
        <v>0</v>
      </c>
      <c r="E22" s="35">
        <v>0</v>
      </c>
      <c r="F22" s="35">
        <v>0</v>
      </c>
      <c r="G22" s="30">
        <v>0</v>
      </c>
      <c r="H22" s="30">
        <v>0</v>
      </c>
      <c r="I22" s="30">
        <v>0</v>
      </c>
      <c r="J22" s="31">
        <v>0</v>
      </c>
      <c r="K22" s="67">
        <v>0</v>
      </c>
      <c r="L22" s="67">
        <v>0</v>
      </c>
      <c r="M22" s="67">
        <v>0</v>
      </c>
      <c r="N22" s="31">
        <v>0</v>
      </c>
      <c r="O22" s="30">
        <v>0</v>
      </c>
      <c r="P22" s="30">
        <v>0</v>
      </c>
      <c r="Q22" s="30">
        <v>0</v>
      </c>
      <c r="R22" s="31">
        <v>0</v>
      </c>
    </row>
    <row r="23" spans="1:18" ht="15.75" thickBot="1">
      <c r="A23" s="108" t="s">
        <v>126</v>
      </c>
      <c r="B23" s="5" t="s">
        <v>10</v>
      </c>
      <c r="C23" s="35">
        <v>0</v>
      </c>
      <c r="D23" s="35">
        <v>0</v>
      </c>
      <c r="E23" s="35">
        <v>0</v>
      </c>
      <c r="F23" s="35">
        <v>0</v>
      </c>
      <c r="G23" s="30">
        <v>0</v>
      </c>
      <c r="H23" s="30">
        <v>0</v>
      </c>
      <c r="I23" s="30">
        <v>0</v>
      </c>
      <c r="J23" s="31">
        <v>0</v>
      </c>
      <c r="K23" s="67">
        <v>0</v>
      </c>
      <c r="L23" s="67">
        <v>0</v>
      </c>
      <c r="M23" s="67">
        <v>0</v>
      </c>
      <c r="N23" s="31">
        <v>0</v>
      </c>
      <c r="O23" s="30">
        <v>4560</v>
      </c>
      <c r="P23" s="30">
        <v>3063</v>
      </c>
      <c r="Q23" s="30">
        <v>3063</v>
      </c>
      <c r="R23" s="31">
        <f>Q23/O23</f>
        <v>0.67171052631578942</v>
      </c>
    </row>
    <row r="24" spans="1:18" ht="45.75" thickBot="1">
      <c r="A24" s="109"/>
      <c r="B24" s="6" t="s">
        <v>36</v>
      </c>
      <c r="C24" s="35">
        <v>0</v>
      </c>
      <c r="D24" s="35">
        <v>0</v>
      </c>
      <c r="E24" s="35">
        <v>0</v>
      </c>
      <c r="F24" s="35">
        <v>0</v>
      </c>
      <c r="G24" s="30">
        <v>0</v>
      </c>
      <c r="H24" s="30">
        <v>0</v>
      </c>
      <c r="I24" s="30">
        <v>0</v>
      </c>
      <c r="J24" s="31">
        <v>0</v>
      </c>
      <c r="K24" s="67">
        <v>0</v>
      </c>
      <c r="L24" s="67">
        <v>0</v>
      </c>
      <c r="M24" s="67">
        <v>0</v>
      </c>
      <c r="N24" s="31">
        <v>0</v>
      </c>
      <c r="O24" s="30">
        <v>0</v>
      </c>
      <c r="P24" s="30">
        <v>0</v>
      </c>
      <c r="Q24" s="30">
        <v>0</v>
      </c>
      <c r="R24" s="31">
        <v>0</v>
      </c>
    </row>
    <row r="25" spans="1:18" ht="30.75" customHeight="1" thickBot="1">
      <c r="A25" s="109"/>
      <c r="B25" s="6" t="s">
        <v>12</v>
      </c>
      <c r="C25" s="35">
        <v>0</v>
      </c>
      <c r="D25" s="35">
        <v>0</v>
      </c>
      <c r="E25" s="35">
        <v>0</v>
      </c>
      <c r="F25" s="35">
        <v>0</v>
      </c>
      <c r="G25" s="30">
        <v>0</v>
      </c>
      <c r="H25" s="30">
        <v>0</v>
      </c>
      <c r="I25" s="30">
        <v>0</v>
      </c>
      <c r="J25" s="31">
        <v>0</v>
      </c>
      <c r="K25" s="67">
        <v>0</v>
      </c>
      <c r="L25" s="67">
        <v>0</v>
      </c>
      <c r="M25" s="67">
        <v>0</v>
      </c>
      <c r="N25" s="31">
        <v>0</v>
      </c>
      <c r="O25" s="30">
        <v>0</v>
      </c>
      <c r="P25" s="30">
        <v>0</v>
      </c>
      <c r="Q25" s="30">
        <v>0</v>
      </c>
      <c r="R25" s="31">
        <v>0</v>
      </c>
    </row>
    <row r="26" spans="1:18" ht="33" customHeight="1" thickBot="1">
      <c r="A26" s="109"/>
      <c r="B26" s="6" t="s">
        <v>13</v>
      </c>
      <c r="C26" s="35">
        <v>0</v>
      </c>
      <c r="D26" s="35">
        <v>0</v>
      </c>
      <c r="E26" s="35">
        <v>0</v>
      </c>
      <c r="F26" s="35">
        <v>0</v>
      </c>
      <c r="G26" s="30">
        <v>0</v>
      </c>
      <c r="H26" s="30">
        <v>0</v>
      </c>
      <c r="I26" s="30">
        <v>0</v>
      </c>
      <c r="J26" s="31">
        <v>0</v>
      </c>
      <c r="K26" s="67">
        <v>0</v>
      </c>
      <c r="L26" s="67">
        <v>0</v>
      </c>
      <c r="M26" s="67">
        <v>0</v>
      </c>
      <c r="N26" s="31">
        <v>0</v>
      </c>
      <c r="O26" s="30">
        <v>4560</v>
      </c>
      <c r="P26" s="30">
        <v>3063</v>
      </c>
      <c r="Q26" s="30">
        <v>3063</v>
      </c>
      <c r="R26" s="31">
        <f t="shared" ref="R26" si="7">Q26/O26</f>
        <v>0.67171052631578942</v>
      </c>
    </row>
    <row r="27" spans="1:18" ht="21.75" customHeight="1" thickBot="1">
      <c r="A27" s="110"/>
      <c r="B27" s="6" t="s">
        <v>14</v>
      </c>
      <c r="C27" s="35">
        <v>0</v>
      </c>
      <c r="D27" s="35">
        <v>0</v>
      </c>
      <c r="E27" s="35">
        <v>0</v>
      </c>
      <c r="F27" s="35">
        <v>0</v>
      </c>
      <c r="G27" s="30">
        <v>0</v>
      </c>
      <c r="H27" s="30">
        <v>0</v>
      </c>
      <c r="I27" s="30">
        <v>0</v>
      </c>
      <c r="J27" s="31">
        <v>0</v>
      </c>
      <c r="K27" s="67">
        <v>0</v>
      </c>
      <c r="L27" s="67">
        <v>0</v>
      </c>
      <c r="M27" s="67">
        <v>0</v>
      </c>
      <c r="N27" s="31">
        <v>0</v>
      </c>
      <c r="O27" s="30">
        <v>0</v>
      </c>
      <c r="P27" s="30">
        <v>0</v>
      </c>
      <c r="Q27" s="30">
        <v>0</v>
      </c>
      <c r="R27" s="31">
        <v>0</v>
      </c>
    </row>
    <row r="28" spans="1:18" ht="15.75" thickBot="1">
      <c r="A28" s="111" t="s">
        <v>69</v>
      </c>
      <c r="B28" s="5" t="s">
        <v>10</v>
      </c>
      <c r="C28" s="30">
        <v>529.29999999999995</v>
      </c>
      <c r="D28" s="30">
        <v>9.9700000000000006</v>
      </c>
      <c r="E28" s="30">
        <v>9.9700000000000006</v>
      </c>
      <c r="F28" s="31">
        <f>E28/C28</f>
        <v>1.8836198753070094E-2</v>
      </c>
      <c r="G28" s="30">
        <v>529.29999999999995</v>
      </c>
      <c r="H28" s="30">
        <v>242.33</v>
      </c>
      <c r="I28" s="30">
        <v>242.33</v>
      </c>
      <c r="J28" s="31">
        <f>I28/G28</f>
        <v>0.45783109767617614</v>
      </c>
      <c r="K28" s="67">
        <v>529.29999999999995</v>
      </c>
      <c r="L28" s="67">
        <v>259.01</v>
      </c>
      <c r="M28" s="67">
        <v>259.01</v>
      </c>
      <c r="N28" s="31">
        <f>M28/K28</f>
        <v>0.4893444171547327</v>
      </c>
      <c r="O28" s="30">
        <v>893.6</v>
      </c>
      <c r="P28" s="30">
        <v>824.5</v>
      </c>
      <c r="Q28" s="30">
        <v>824.5</v>
      </c>
      <c r="R28" s="31">
        <f>Q28/O28</f>
        <v>0.92267233661593551</v>
      </c>
    </row>
    <row r="29" spans="1:18" ht="45.75" thickBot="1">
      <c r="A29" s="109"/>
      <c r="B29" s="6" t="s">
        <v>36</v>
      </c>
      <c r="C29" s="30">
        <v>529.29999999999995</v>
      </c>
      <c r="D29" s="30">
        <v>9.9700000000000006</v>
      </c>
      <c r="E29" s="30">
        <v>9.9700000000000006</v>
      </c>
      <c r="F29" s="31">
        <f t="shared" ref="F29" si="8">E29/C29</f>
        <v>1.8836198753070094E-2</v>
      </c>
      <c r="G29" s="30">
        <v>529.29999999999995</v>
      </c>
      <c r="H29" s="30">
        <v>242.33</v>
      </c>
      <c r="I29" s="30">
        <v>242.33</v>
      </c>
      <c r="J29" s="31">
        <f>I29/G29</f>
        <v>0.45783109767617614</v>
      </c>
      <c r="K29" s="67">
        <v>529.29999999999995</v>
      </c>
      <c r="L29" s="67">
        <v>259.01</v>
      </c>
      <c r="M29" s="67">
        <v>259.01</v>
      </c>
      <c r="N29" s="31">
        <f>M29/K29</f>
        <v>0.4893444171547327</v>
      </c>
      <c r="O29" s="30">
        <v>893.6</v>
      </c>
      <c r="P29" s="30">
        <v>824.5</v>
      </c>
      <c r="Q29" s="30">
        <v>824.5</v>
      </c>
      <c r="R29" s="31">
        <f t="shared" ref="R29" si="9">Q29/O29</f>
        <v>0.92267233661593551</v>
      </c>
    </row>
    <row r="30" spans="1:18" ht="30" customHeight="1" thickBot="1">
      <c r="A30" s="109"/>
      <c r="B30" s="6" t="s">
        <v>12</v>
      </c>
      <c r="C30" s="30">
        <v>0</v>
      </c>
      <c r="D30" s="30">
        <v>0</v>
      </c>
      <c r="E30" s="30">
        <v>0</v>
      </c>
      <c r="F30" s="31">
        <v>0</v>
      </c>
      <c r="G30" s="30">
        <v>0</v>
      </c>
      <c r="H30" s="30">
        <v>0</v>
      </c>
      <c r="I30" s="30">
        <v>0</v>
      </c>
      <c r="J30" s="31">
        <v>0</v>
      </c>
      <c r="K30" s="67">
        <v>0</v>
      </c>
      <c r="L30" s="67">
        <v>0</v>
      </c>
      <c r="M30" s="67">
        <v>0</v>
      </c>
      <c r="N30" s="31">
        <v>0</v>
      </c>
      <c r="O30" s="30">
        <v>0</v>
      </c>
      <c r="P30" s="30">
        <v>0</v>
      </c>
      <c r="Q30" s="30">
        <v>0</v>
      </c>
      <c r="R30" s="31">
        <v>0</v>
      </c>
    </row>
    <row r="31" spans="1:18" ht="35.25" customHeight="1" thickBot="1">
      <c r="A31" s="109"/>
      <c r="B31" s="6" t="s">
        <v>13</v>
      </c>
      <c r="C31" s="30">
        <v>0</v>
      </c>
      <c r="D31" s="30">
        <v>0</v>
      </c>
      <c r="E31" s="30">
        <v>0</v>
      </c>
      <c r="F31" s="31">
        <v>0</v>
      </c>
      <c r="G31" s="30">
        <v>0</v>
      </c>
      <c r="H31" s="30">
        <v>0</v>
      </c>
      <c r="I31" s="30">
        <v>0</v>
      </c>
      <c r="J31" s="31">
        <v>0</v>
      </c>
      <c r="K31" s="67">
        <v>0</v>
      </c>
      <c r="L31" s="67">
        <v>0</v>
      </c>
      <c r="M31" s="67">
        <v>0</v>
      </c>
      <c r="N31" s="31">
        <v>0</v>
      </c>
      <c r="O31" s="30">
        <v>0</v>
      </c>
      <c r="P31" s="30">
        <v>0</v>
      </c>
      <c r="Q31" s="30">
        <v>0</v>
      </c>
      <c r="R31" s="31">
        <v>0</v>
      </c>
    </row>
    <row r="32" spans="1:18" ht="15.75" thickBot="1">
      <c r="A32" s="109"/>
      <c r="B32" s="37" t="s">
        <v>14</v>
      </c>
      <c r="C32" s="30">
        <v>0</v>
      </c>
      <c r="D32" s="30">
        <v>0</v>
      </c>
      <c r="E32" s="30">
        <v>0</v>
      </c>
      <c r="F32" s="31">
        <v>0</v>
      </c>
      <c r="G32" s="30">
        <v>0</v>
      </c>
      <c r="H32" s="30">
        <v>0</v>
      </c>
      <c r="I32" s="30">
        <v>0</v>
      </c>
      <c r="J32" s="31">
        <v>0</v>
      </c>
      <c r="K32" s="67">
        <v>0</v>
      </c>
      <c r="L32" s="67">
        <v>0</v>
      </c>
      <c r="M32" s="67">
        <v>0</v>
      </c>
      <c r="N32" s="31">
        <v>0</v>
      </c>
      <c r="O32" s="30">
        <v>0</v>
      </c>
      <c r="P32" s="30">
        <v>0</v>
      </c>
      <c r="Q32" s="58">
        <v>0</v>
      </c>
      <c r="R32" s="31">
        <v>0</v>
      </c>
    </row>
    <row r="33" spans="1:18" ht="15.75" thickBot="1">
      <c r="A33" s="121" t="s">
        <v>109</v>
      </c>
      <c r="B33" s="5" t="s">
        <v>10</v>
      </c>
      <c r="C33" s="30">
        <v>149.79</v>
      </c>
      <c r="D33" s="30">
        <v>0</v>
      </c>
      <c r="E33" s="30">
        <v>0</v>
      </c>
      <c r="F33" s="31">
        <v>0</v>
      </c>
      <c r="G33" s="30">
        <v>149.79</v>
      </c>
      <c r="H33" s="30">
        <v>45.09</v>
      </c>
      <c r="I33" s="30">
        <v>45.09</v>
      </c>
      <c r="J33" s="31">
        <f>I33/G33</f>
        <v>0.30102143000200282</v>
      </c>
      <c r="K33" s="67">
        <v>149.79</v>
      </c>
      <c r="L33" s="67">
        <v>87.8</v>
      </c>
      <c r="M33" s="67">
        <v>87.8</v>
      </c>
      <c r="N33" s="31">
        <f>M33/K33</f>
        <v>0.58615394886173977</v>
      </c>
      <c r="O33" s="30">
        <v>135.5</v>
      </c>
      <c r="P33" s="74">
        <v>130.5</v>
      </c>
      <c r="Q33" s="60">
        <v>130.5</v>
      </c>
      <c r="R33" s="75">
        <f>Q33/O33</f>
        <v>0.96309963099630991</v>
      </c>
    </row>
    <row r="34" spans="1:18" ht="45.75" thickBot="1">
      <c r="A34" s="121"/>
      <c r="B34" s="6" t="s">
        <v>36</v>
      </c>
      <c r="C34" s="30">
        <v>149.79</v>
      </c>
      <c r="D34" s="30">
        <v>0</v>
      </c>
      <c r="E34" s="30">
        <v>0</v>
      </c>
      <c r="F34" s="31">
        <v>0</v>
      </c>
      <c r="G34" s="30">
        <v>149.79</v>
      </c>
      <c r="H34" s="30">
        <v>45.09</v>
      </c>
      <c r="I34" s="30">
        <v>45.09</v>
      </c>
      <c r="J34" s="31">
        <f>I34/G34</f>
        <v>0.30102143000200282</v>
      </c>
      <c r="K34" s="67">
        <v>149.79</v>
      </c>
      <c r="L34" s="67">
        <v>87.8</v>
      </c>
      <c r="M34" s="67">
        <v>87.8</v>
      </c>
      <c r="N34" s="31">
        <f t="shared" ref="N34" si="10">M34/K34</f>
        <v>0.58615394886173977</v>
      </c>
      <c r="O34" s="30">
        <v>135.5</v>
      </c>
      <c r="P34" s="74">
        <v>130.5</v>
      </c>
      <c r="Q34" s="60">
        <v>130.5</v>
      </c>
      <c r="R34" s="75">
        <f t="shared" ref="R34" si="11">Q34/O34</f>
        <v>0.96309963099630991</v>
      </c>
    </row>
    <row r="35" spans="1:18" ht="30.75" thickBot="1">
      <c r="A35" s="121"/>
      <c r="B35" s="6" t="s">
        <v>12</v>
      </c>
      <c r="C35" s="30">
        <v>0</v>
      </c>
      <c r="D35" s="30">
        <v>0</v>
      </c>
      <c r="E35" s="30">
        <v>0</v>
      </c>
      <c r="F35" s="31">
        <v>0</v>
      </c>
      <c r="G35" s="54">
        <v>0</v>
      </c>
      <c r="H35" s="54">
        <v>0</v>
      </c>
      <c r="I35" s="54">
        <v>0</v>
      </c>
      <c r="J35" s="55">
        <v>0</v>
      </c>
      <c r="K35" s="69">
        <v>0</v>
      </c>
      <c r="L35" s="69">
        <v>0</v>
      </c>
      <c r="M35" s="69">
        <v>0</v>
      </c>
      <c r="N35" s="31">
        <v>0</v>
      </c>
      <c r="O35" s="30">
        <v>0</v>
      </c>
      <c r="P35" s="74">
        <v>0</v>
      </c>
      <c r="Q35" s="60">
        <v>0</v>
      </c>
      <c r="R35" s="75">
        <v>0</v>
      </c>
    </row>
    <row r="36" spans="1:18" ht="30.75" thickBot="1">
      <c r="A36" s="121"/>
      <c r="B36" s="6" t="s">
        <v>13</v>
      </c>
      <c r="C36" s="58">
        <v>0</v>
      </c>
      <c r="D36" s="30">
        <v>0</v>
      </c>
      <c r="E36" s="30">
        <v>0</v>
      </c>
      <c r="F36" s="31">
        <v>0</v>
      </c>
      <c r="G36" s="54">
        <v>0</v>
      </c>
      <c r="H36" s="54">
        <v>0</v>
      </c>
      <c r="I36" s="54">
        <v>0</v>
      </c>
      <c r="J36" s="55">
        <v>0</v>
      </c>
      <c r="K36" s="69">
        <v>0</v>
      </c>
      <c r="L36" s="69">
        <v>0</v>
      </c>
      <c r="M36" s="69">
        <v>0</v>
      </c>
      <c r="N36" s="31">
        <v>0</v>
      </c>
      <c r="O36" s="30">
        <v>0</v>
      </c>
      <c r="P36" s="74">
        <v>0</v>
      </c>
      <c r="Q36" s="60">
        <v>0</v>
      </c>
      <c r="R36" s="75">
        <v>0</v>
      </c>
    </row>
    <row r="37" spans="1:18" ht="31.5" customHeight="1" thickBot="1">
      <c r="A37" s="121"/>
      <c r="B37" s="56" t="s">
        <v>14</v>
      </c>
      <c r="C37" s="59">
        <v>0</v>
      </c>
      <c r="D37" s="30">
        <v>0</v>
      </c>
      <c r="E37" s="30">
        <v>0</v>
      </c>
      <c r="F37" s="31">
        <v>0</v>
      </c>
      <c r="G37" s="30">
        <v>0</v>
      </c>
      <c r="H37" s="30">
        <v>0</v>
      </c>
      <c r="I37" s="30">
        <v>0</v>
      </c>
      <c r="J37" s="31">
        <v>0</v>
      </c>
      <c r="K37" s="67">
        <v>0</v>
      </c>
      <c r="L37" s="67">
        <v>0</v>
      </c>
      <c r="M37" s="67">
        <v>0</v>
      </c>
      <c r="N37" s="31">
        <v>0</v>
      </c>
      <c r="O37" s="30">
        <v>0</v>
      </c>
      <c r="P37" s="74">
        <v>0</v>
      </c>
      <c r="Q37" s="60">
        <v>0</v>
      </c>
      <c r="R37" s="75">
        <v>0</v>
      </c>
    </row>
    <row r="38" spans="1:18" ht="31.5" customHeight="1" thickBot="1">
      <c r="A38" s="121" t="s">
        <v>127</v>
      </c>
      <c r="B38" s="57" t="s">
        <v>10</v>
      </c>
      <c r="C38" s="60">
        <v>0</v>
      </c>
      <c r="D38" s="30">
        <v>0</v>
      </c>
      <c r="E38" s="30">
        <v>0</v>
      </c>
      <c r="F38" s="31">
        <v>0</v>
      </c>
      <c r="G38" s="30">
        <v>450</v>
      </c>
      <c r="H38" s="30">
        <v>0</v>
      </c>
      <c r="I38" s="30">
        <v>0</v>
      </c>
      <c r="J38" s="31">
        <v>0</v>
      </c>
      <c r="K38" s="67">
        <v>450</v>
      </c>
      <c r="L38" s="67">
        <v>0</v>
      </c>
      <c r="M38" s="67">
        <v>0</v>
      </c>
      <c r="N38" s="31">
        <v>0</v>
      </c>
      <c r="O38" s="30">
        <v>158.69999999999999</v>
      </c>
      <c r="P38" s="74">
        <v>22.7</v>
      </c>
      <c r="Q38" s="60">
        <v>22.7</v>
      </c>
      <c r="R38" s="75">
        <f>Q38/O38</f>
        <v>0.14303717706364211</v>
      </c>
    </row>
    <row r="39" spans="1:18" ht="31.5" customHeight="1" thickBot="1">
      <c r="A39" s="121"/>
      <c r="B39" s="28" t="s">
        <v>36</v>
      </c>
      <c r="C39" s="59">
        <v>0</v>
      </c>
      <c r="D39" s="30">
        <v>0</v>
      </c>
      <c r="E39" s="30">
        <v>0</v>
      </c>
      <c r="F39" s="31">
        <v>0</v>
      </c>
      <c r="G39" s="30">
        <v>450</v>
      </c>
      <c r="H39" s="30">
        <v>0</v>
      </c>
      <c r="I39" s="30">
        <v>0</v>
      </c>
      <c r="J39" s="31">
        <v>0</v>
      </c>
      <c r="K39" s="67">
        <v>450</v>
      </c>
      <c r="L39" s="67">
        <v>0</v>
      </c>
      <c r="M39" s="67">
        <v>0</v>
      </c>
      <c r="N39" s="31">
        <v>0</v>
      </c>
      <c r="O39" s="30">
        <v>158.69999999999999</v>
      </c>
      <c r="P39" s="74">
        <v>22.7</v>
      </c>
      <c r="Q39" s="60">
        <v>22.7</v>
      </c>
      <c r="R39" s="75">
        <f t="shared" ref="R39" si="12">Q39/O39</f>
        <v>0.14303717706364211</v>
      </c>
    </row>
    <row r="40" spans="1:18" ht="31.5" customHeight="1" thickBot="1">
      <c r="A40" s="121"/>
      <c r="B40" s="28" t="s">
        <v>12</v>
      </c>
      <c r="C40" s="59">
        <v>0</v>
      </c>
      <c r="D40" s="30">
        <v>0</v>
      </c>
      <c r="E40" s="30">
        <v>0</v>
      </c>
      <c r="F40" s="31">
        <v>0</v>
      </c>
      <c r="G40" s="30">
        <v>0</v>
      </c>
      <c r="H40" s="30">
        <v>0</v>
      </c>
      <c r="I40" s="30">
        <v>0</v>
      </c>
      <c r="J40" s="31">
        <v>0</v>
      </c>
      <c r="K40" s="67">
        <v>0</v>
      </c>
      <c r="L40" s="67">
        <v>0</v>
      </c>
      <c r="M40" s="67">
        <v>0</v>
      </c>
      <c r="N40" s="31">
        <v>0</v>
      </c>
      <c r="O40" s="30">
        <v>0</v>
      </c>
      <c r="P40" s="74">
        <v>0</v>
      </c>
      <c r="Q40" s="60">
        <v>0</v>
      </c>
      <c r="R40" s="75">
        <v>0</v>
      </c>
    </row>
    <row r="41" spans="1:18" ht="31.5" customHeight="1" thickBot="1">
      <c r="A41" s="121"/>
      <c r="B41" s="28" t="s">
        <v>13</v>
      </c>
      <c r="C41" s="59">
        <v>0</v>
      </c>
      <c r="D41" s="30">
        <v>0</v>
      </c>
      <c r="E41" s="30">
        <v>0</v>
      </c>
      <c r="F41" s="31">
        <v>0</v>
      </c>
      <c r="G41" s="30">
        <v>0</v>
      </c>
      <c r="H41" s="30">
        <v>0</v>
      </c>
      <c r="I41" s="30">
        <v>0</v>
      </c>
      <c r="J41" s="31">
        <v>0</v>
      </c>
      <c r="K41" s="67">
        <v>0</v>
      </c>
      <c r="L41" s="67">
        <v>0</v>
      </c>
      <c r="M41" s="67">
        <v>0</v>
      </c>
      <c r="N41" s="31">
        <v>0</v>
      </c>
      <c r="O41" s="30">
        <v>0</v>
      </c>
      <c r="P41" s="74">
        <v>0</v>
      </c>
      <c r="Q41" s="60">
        <v>0</v>
      </c>
      <c r="R41" s="75">
        <v>0</v>
      </c>
    </row>
    <row r="42" spans="1:18" ht="31.5" customHeight="1" thickBot="1">
      <c r="A42" s="122"/>
      <c r="B42" s="61" t="s">
        <v>14</v>
      </c>
      <c r="C42" s="62">
        <v>0</v>
      </c>
      <c r="D42" s="58">
        <v>0</v>
      </c>
      <c r="E42" s="58">
        <v>0</v>
      </c>
      <c r="F42" s="63">
        <v>0</v>
      </c>
      <c r="G42" s="58">
        <v>0</v>
      </c>
      <c r="H42" s="58">
        <v>0</v>
      </c>
      <c r="I42" s="58">
        <v>0</v>
      </c>
      <c r="J42" s="63">
        <v>0</v>
      </c>
      <c r="K42" s="70">
        <v>0</v>
      </c>
      <c r="L42" s="67">
        <v>0</v>
      </c>
      <c r="M42" s="67">
        <v>0</v>
      </c>
      <c r="N42" s="31">
        <v>0</v>
      </c>
      <c r="O42" s="58">
        <v>0</v>
      </c>
      <c r="P42" s="76">
        <v>0</v>
      </c>
      <c r="Q42" s="77">
        <v>0</v>
      </c>
      <c r="R42" s="75">
        <v>0</v>
      </c>
    </row>
    <row r="43" spans="1:18" ht="31.5" customHeight="1">
      <c r="A43" s="123" t="s">
        <v>128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</row>
    <row r="44" spans="1:18" ht="31.5" customHeight="1" thickBot="1">
      <c r="A44" s="125" t="s">
        <v>129</v>
      </c>
      <c r="B44" s="57" t="s">
        <v>10</v>
      </c>
      <c r="C44" s="64">
        <v>0</v>
      </c>
      <c r="D44" s="30">
        <v>0</v>
      </c>
      <c r="E44" s="30">
        <v>0</v>
      </c>
      <c r="F44" s="31">
        <v>0</v>
      </c>
      <c r="G44" s="30">
        <v>80</v>
      </c>
      <c r="H44" s="30">
        <v>0</v>
      </c>
      <c r="I44" s="30">
        <v>0</v>
      </c>
      <c r="J44" s="31">
        <v>0</v>
      </c>
      <c r="K44" s="67">
        <v>80</v>
      </c>
      <c r="L44" s="67">
        <v>45</v>
      </c>
      <c r="M44" s="67">
        <v>45</v>
      </c>
      <c r="N44" s="31">
        <f>M44/K44</f>
        <v>0.5625</v>
      </c>
      <c r="O44" s="30">
        <v>80</v>
      </c>
      <c r="P44" s="74">
        <v>80</v>
      </c>
      <c r="Q44" s="64">
        <v>80</v>
      </c>
      <c r="R44" s="78">
        <f>Q44/O44</f>
        <v>1</v>
      </c>
    </row>
    <row r="45" spans="1:18" ht="31.5" customHeight="1" thickBot="1">
      <c r="A45" s="121"/>
      <c r="B45" s="28" t="s">
        <v>36</v>
      </c>
      <c r="C45" s="59">
        <v>0</v>
      </c>
      <c r="D45" s="30">
        <v>0</v>
      </c>
      <c r="E45" s="30">
        <v>0</v>
      </c>
      <c r="F45" s="31">
        <v>0</v>
      </c>
      <c r="G45" s="30">
        <v>80</v>
      </c>
      <c r="H45" s="30">
        <v>0</v>
      </c>
      <c r="I45" s="30">
        <v>0</v>
      </c>
      <c r="J45" s="31">
        <v>0</v>
      </c>
      <c r="K45" s="67">
        <v>80</v>
      </c>
      <c r="L45" s="67">
        <v>45</v>
      </c>
      <c r="M45" s="67">
        <v>45</v>
      </c>
      <c r="N45" s="31">
        <f t="shared" ref="N45" si="13">M45/K45</f>
        <v>0.5625</v>
      </c>
      <c r="O45" s="30">
        <v>80</v>
      </c>
      <c r="P45" s="74">
        <v>80</v>
      </c>
      <c r="Q45" s="60">
        <v>80</v>
      </c>
      <c r="R45" s="78">
        <f t="shared" ref="R45" si="14">Q45/O45</f>
        <v>1</v>
      </c>
    </row>
    <row r="46" spans="1:18" ht="31.5" customHeight="1" thickBot="1">
      <c r="A46" s="121"/>
      <c r="B46" s="28" t="s">
        <v>12</v>
      </c>
      <c r="C46" s="59">
        <v>0</v>
      </c>
      <c r="D46" s="30">
        <v>0</v>
      </c>
      <c r="E46" s="30">
        <v>0</v>
      </c>
      <c r="F46" s="31">
        <v>0</v>
      </c>
      <c r="G46" s="30">
        <v>0</v>
      </c>
      <c r="H46" s="30">
        <v>0</v>
      </c>
      <c r="I46" s="30">
        <v>0</v>
      </c>
      <c r="J46" s="31">
        <v>0</v>
      </c>
      <c r="K46" s="67">
        <v>0</v>
      </c>
      <c r="L46" s="67">
        <v>0</v>
      </c>
      <c r="M46" s="67">
        <v>0</v>
      </c>
      <c r="N46" s="31">
        <v>0</v>
      </c>
      <c r="O46" s="30">
        <v>0</v>
      </c>
      <c r="P46" s="74">
        <v>0</v>
      </c>
      <c r="Q46" s="60">
        <v>0</v>
      </c>
      <c r="R46" s="78">
        <v>0</v>
      </c>
    </row>
    <row r="47" spans="1:18" ht="31.5" customHeight="1" thickBot="1">
      <c r="A47" s="121"/>
      <c r="B47" s="28" t="s">
        <v>13</v>
      </c>
      <c r="C47" s="59">
        <v>0</v>
      </c>
      <c r="D47" s="30">
        <v>0</v>
      </c>
      <c r="E47" s="30">
        <v>0</v>
      </c>
      <c r="F47" s="31">
        <v>0</v>
      </c>
      <c r="G47" s="30">
        <v>0</v>
      </c>
      <c r="H47" s="30">
        <v>0</v>
      </c>
      <c r="I47" s="30">
        <v>0</v>
      </c>
      <c r="J47" s="31">
        <v>0</v>
      </c>
      <c r="K47" s="67">
        <v>0</v>
      </c>
      <c r="L47" s="67">
        <v>0</v>
      </c>
      <c r="M47" s="67">
        <v>0</v>
      </c>
      <c r="N47" s="31">
        <v>0</v>
      </c>
      <c r="O47" s="30">
        <v>0</v>
      </c>
      <c r="P47" s="74">
        <v>0</v>
      </c>
      <c r="Q47" s="60">
        <v>0</v>
      </c>
      <c r="R47" s="78">
        <v>0</v>
      </c>
    </row>
    <row r="48" spans="1:18" ht="31.5" customHeight="1" thickBot="1">
      <c r="A48" s="121"/>
      <c r="B48" s="56" t="s">
        <v>14</v>
      </c>
      <c r="C48" s="59">
        <v>0</v>
      </c>
      <c r="D48" s="30">
        <v>0</v>
      </c>
      <c r="E48" s="30">
        <v>0</v>
      </c>
      <c r="F48" s="31">
        <v>0</v>
      </c>
      <c r="G48" s="30">
        <v>0</v>
      </c>
      <c r="H48" s="30">
        <v>0</v>
      </c>
      <c r="I48" s="30">
        <v>0</v>
      </c>
      <c r="J48" s="31">
        <v>0</v>
      </c>
      <c r="K48" s="67">
        <v>0</v>
      </c>
      <c r="L48" s="67">
        <v>0</v>
      </c>
      <c r="M48" s="67">
        <v>0</v>
      </c>
      <c r="N48" s="31">
        <v>0</v>
      </c>
      <c r="O48" s="30">
        <v>0</v>
      </c>
      <c r="P48" s="74">
        <v>0</v>
      </c>
      <c r="Q48" s="60">
        <v>0</v>
      </c>
      <c r="R48" s="78">
        <v>0</v>
      </c>
    </row>
    <row r="49" spans="1:18" ht="31.5" customHeight="1" thickBot="1">
      <c r="A49" s="125" t="s">
        <v>133</v>
      </c>
      <c r="B49" s="57" t="s">
        <v>10</v>
      </c>
      <c r="C49" s="64">
        <v>0</v>
      </c>
      <c r="D49" s="30">
        <v>0</v>
      </c>
      <c r="E49" s="30">
        <v>0</v>
      </c>
      <c r="F49" s="31">
        <v>0</v>
      </c>
      <c r="G49" s="64">
        <v>0</v>
      </c>
      <c r="H49" s="30">
        <v>0</v>
      </c>
      <c r="I49" s="30">
        <v>0</v>
      </c>
      <c r="J49" s="31">
        <v>0</v>
      </c>
      <c r="K49" s="67">
        <v>1349</v>
      </c>
      <c r="L49" s="67">
        <v>0</v>
      </c>
      <c r="M49" s="67">
        <v>0</v>
      </c>
      <c r="N49" s="31">
        <v>0</v>
      </c>
      <c r="O49" s="30">
        <v>1420</v>
      </c>
      <c r="P49" s="74">
        <v>1420</v>
      </c>
      <c r="Q49" s="64">
        <v>1420</v>
      </c>
      <c r="R49" s="78">
        <f>Q49/O49</f>
        <v>1</v>
      </c>
    </row>
    <row r="50" spans="1:18" ht="31.5" customHeight="1" thickBot="1">
      <c r="A50" s="121"/>
      <c r="B50" s="28" t="s">
        <v>36</v>
      </c>
      <c r="C50" s="59">
        <v>0</v>
      </c>
      <c r="D50" s="30">
        <v>0</v>
      </c>
      <c r="E50" s="30">
        <v>0</v>
      </c>
      <c r="F50" s="31">
        <v>0</v>
      </c>
      <c r="G50" s="59">
        <v>0</v>
      </c>
      <c r="H50" s="30">
        <v>0</v>
      </c>
      <c r="I50" s="30">
        <v>0</v>
      </c>
      <c r="J50" s="31">
        <v>0</v>
      </c>
      <c r="K50" s="67">
        <v>1349</v>
      </c>
      <c r="L50" s="67">
        <v>0</v>
      </c>
      <c r="M50" s="67">
        <v>0</v>
      </c>
      <c r="N50" s="31">
        <v>0</v>
      </c>
      <c r="O50" s="30">
        <v>1420</v>
      </c>
      <c r="P50" s="74">
        <v>1420</v>
      </c>
      <c r="Q50" s="60">
        <v>1420</v>
      </c>
      <c r="R50" s="78">
        <f t="shared" ref="R50" si="15">Q50/O50</f>
        <v>1</v>
      </c>
    </row>
    <row r="51" spans="1:18" ht="31.5" customHeight="1" thickBot="1">
      <c r="A51" s="121"/>
      <c r="B51" s="28" t="s">
        <v>12</v>
      </c>
      <c r="C51" s="59">
        <v>0</v>
      </c>
      <c r="D51" s="30">
        <v>0</v>
      </c>
      <c r="E51" s="30">
        <v>0</v>
      </c>
      <c r="F51" s="31">
        <v>0</v>
      </c>
      <c r="G51" s="59">
        <v>0</v>
      </c>
      <c r="H51" s="30">
        <v>0</v>
      </c>
      <c r="I51" s="30">
        <v>0</v>
      </c>
      <c r="J51" s="31">
        <v>0</v>
      </c>
      <c r="K51" s="67">
        <v>0</v>
      </c>
      <c r="L51" s="67">
        <v>0</v>
      </c>
      <c r="M51" s="67">
        <v>0</v>
      </c>
      <c r="N51" s="31">
        <v>0</v>
      </c>
      <c r="O51" s="30">
        <v>0</v>
      </c>
      <c r="P51" s="74">
        <v>0</v>
      </c>
      <c r="Q51" s="60">
        <v>0</v>
      </c>
      <c r="R51" s="78">
        <v>0</v>
      </c>
    </row>
    <row r="52" spans="1:18" ht="31.5" customHeight="1" thickBot="1">
      <c r="A52" s="121"/>
      <c r="B52" s="28" t="s">
        <v>13</v>
      </c>
      <c r="C52" s="59">
        <v>0</v>
      </c>
      <c r="D52" s="30">
        <v>0</v>
      </c>
      <c r="E52" s="30">
        <v>0</v>
      </c>
      <c r="F52" s="31">
        <v>0</v>
      </c>
      <c r="G52" s="59">
        <v>0</v>
      </c>
      <c r="H52" s="30">
        <v>0</v>
      </c>
      <c r="I52" s="30">
        <v>0</v>
      </c>
      <c r="J52" s="31">
        <v>0</v>
      </c>
      <c r="K52" s="67">
        <v>0</v>
      </c>
      <c r="L52" s="67">
        <v>0</v>
      </c>
      <c r="M52" s="67">
        <v>0</v>
      </c>
      <c r="N52" s="31">
        <v>0</v>
      </c>
      <c r="O52" s="30">
        <v>0</v>
      </c>
      <c r="P52" s="74">
        <v>0</v>
      </c>
      <c r="Q52" s="60">
        <v>0</v>
      </c>
      <c r="R52" s="78">
        <v>0</v>
      </c>
    </row>
    <row r="53" spans="1:18" ht="31.5" customHeight="1" thickBot="1">
      <c r="A53" s="121"/>
      <c r="B53" s="56" t="s">
        <v>14</v>
      </c>
      <c r="C53" s="59">
        <v>0</v>
      </c>
      <c r="D53" s="30">
        <v>0</v>
      </c>
      <c r="E53" s="30">
        <v>0</v>
      </c>
      <c r="F53" s="31">
        <v>0</v>
      </c>
      <c r="G53" s="59">
        <v>0</v>
      </c>
      <c r="H53" s="30">
        <v>0</v>
      </c>
      <c r="I53" s="30">
        <v>0</v>
      </c>
      <c r="J53" s="31">
        <v>0</v>
      </c>
      <c r="K53" s="67">
        <v>0</v>
      </c>
      <c r="L53" s="67">
        <v>0</v>
      </c>
      <c r="M53" s="67">
        <v>0</v>
      </c>
      <c r="N53" s="31">
        <v>0</v>
      </c>
      <c r="O53" s="30">
        <v>0</v>
      </c>
      <c r="P53" s="74">
        <v>0</v>
      </c>
      <c r="Q53" s="60">
        <v>0</v>
      </c>
      <c r="R53" s="78">
        <v>0</v>
      </c>
    </row>
    <row r="54" spans="1:18" ht="15.75">
      <c r="A54" s="118" t="s">
        <v>70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20"/>
    </row>
    <row r="55" spans="1:18" ht="15.75" thickBot="1">
      <c r="A55" s="109" t="s">
        <v>108</v>
      </c>
      <c r="B55" s="5" t="s">
        <v>10</v>
      </c>
      <c r="C55" s="35">
        <v>3107.2</v>
      </c>
      <c r="D55" s="35">
        <v>776.49</v>
      </c>
      <c r="E55" s="35">
        <v>776.49</v>
      </c>
      <c r="F55" s="35">
        <f>E55/C55</f>
        <v>0.24990023171987644</v>
      </c>
      <c r="G55" s="30">
        <v>3107.2</v>
      </c>
      <c r="H55" s="30">
        <v>1552.98</v>
      </c>
      <c r="I55" s="30">
        <v>1552.98</v>
      </c>
      <c r="J55" s="31">
        <f>I55/G55</f>
        <v>0.49980046343975287</v>
      </c>
      <c r="K55" s="67">
        <v>3107.2</v>
      </c>
      <c r="L55" s="67">
        <v>2329.4699999999998</v>
      </c>
      <c r="M55" s="67">
        <v>2329.4699999999998</v>
      </c>
      <c r="N55" s="31">
        <f>M55/K55</f>
        <v>0.74970069515962923</v>
      </c>
      <c r="O55" s="30">
        <v>3107.2</v>
      </c>
      <c r="P55" s="30">
        <v>3107.2</v>
      </c>
      <c r="Q55" s="30">
        <v>3107.2</v>
      </c>
      <c r="R55" s="31">
        <f>Q55/O55</f>
        <v>1</v>
      </c>
    </row>
    <row r="56" spans="1:18" ht="45.75" thickBot="1">
      <c r="A56" s="109"/>
      <c r="B56" s="6" t="s">
        <v>36</v>
      </c>
      <c r="C56" s="35">
        <v>3107.2</v>
      </c>
      <c r="D56" s="35">
        <v>776.49</v>
      </c>
      <c r="E56" s="35">
        <v>776.49</v>
      </c>
      <c r="F56" s="35">
        <f t="shared" ref="F56" si="16">E56/C56</f>
        <v>0.24990023171987644</v>
      </c>
      <c r="G56" s="30">
        <v>3107.2</v>
      </c>
      <c r="H56" s="30">
        <v>1552.98</v>
      </c>
      <c r="I56" s="30">
        <v>1552.98</v>
      </c>
      <c r="J56" s="31">
        <f t="shared" ref="J56:J61" si="17">I56/G56</f>
        <v>0.49980046343975287</v>
      </c>
      <c r="K56" s="67">
        <v>3107.2</v>
      </c>
      <c r="L56" s="67">
        <v>2329.4699999999998</v>
      </c>
      <c r="M56" s="67">
        <v>2329.4699999999998</v>
      </c>
      <c r="N56" s="31">
        <f t="shared" ref="N56" si="18">M56/K56</f>
        <v>0.74970069515962923</v>
      </c>
      <c r="O56" s="30">
        <v>3107.2</v>
      </c>
      <c r="P56" s="30">
        <v>3107.2</v>
      </c>
      <c r="Q56" s="30">
        <v>3107.2</v>
      </c>
      <c r="R56" s="31">
        <f t="shared" ref="R56" si="19">Q56/O56</f>
        <v>1</v>
      </c>
    </row>
    <row r="57" spans="1:18" ht="30.75" thickBot="1">
      <c r="A57" s="109"/>
      <c r="B57" s="6" t="s">
        <v>12</v>
      </c>
      <c r="C57" s="35">
        <v>0</v>
      </c>
      <c r="D57" s="35">
        <v>0</v>
      </c>
      <c r="E57" s="35">
        <v>0</v>
      </c>
      <c r="F57" s="35">
        <v>0</v>
      </c>
      <c r="G57" s="30">
        <v>0</v>
      </c>
      <c r="H57" s="30">
        <v>0</v>
      </c>
      <c r="I57" s="30">
        <v>0</v>
      </c>
      <c r="J57" s="31">
        <v>0</v>
      </c>
      <c r="K57" s="67">
        <v>0</v>
      </c>
      <c r="L57" s="67">
        <v>0</v>
      </c>
      <c r="M57" s="67">
        <v>0</v>
      </c>
      <c r="N57" s="31">
        <v>0</v>
      </c>
      <c r="O57" s="30">
        <v>0</v>
      </c>
      <c r="P57" s="30">
        <v>0</v>
      </c>
      <c r="Q57" s="30">
        <v>0</v>
      </c>
      <c r="R57" s="31">
        <v>0</v>
      </c>
    </row>
    <row r="58" spans="1:18" ht="30.75" thickBot="1">
      <c r="A58" s="109"/>
      <c r="B58" s="6" t="s">
        <v>13</v>
      </c>
      <c r="C58" s="35">
        <v>0</v>
      </c>
      <c r="D58" s="35">
        <v>0</v>
      </c>
      <c r="E58" s="35">
        <v>0</v>
      </c>
      <c r="F58" s="35">
        <v>0</v>
      </c>
      <c r="G58" s="30">
        <v>0</v>
      </c>
      <c r="H58" s="30">
        <v>0</v>
      </c>
      <c r="I58" s="30">
        <v>0</v>
      </c>
      <c r="J58" s="31">
        <v>0</v>
      </c>
      <c r="K58" s="67">
        <v>0</v>
      </c>
      <c r="L58" s="67">
        <v>0</v>
      </c>
      <c r="M58" s="67">
        <v>0</v>
      </c>
      <c r="N58" s="31">
        <v>0</v>
      </c>
      <c r="O58" s="30">
        <v>0</v>
      </c>
      <c r="P58" s="30">
        <v>0</v>
      </c>
      <c r="Q58" s="30">
        <v>0</v>
      </c>
      <c r="R58" s="31">
        <v>0</v>
      </c>
    </row>
    <row r="59" spans="1:18" ht="15.75" thickBot="1">
      <c r="A59" s="110"/>
      <c r="B59" s="6" t="s">
        <v>14</v>
      </c>
      <c r="C59" s="30">
        <v>0</v>
      </c>
      <c r="D59" s="30">
        <v>0</v>
      </c>
      <c r="E59" s="30">
        <v>0</v>
      </c>
      <c r="F59" s="31">
        <v>0</v>
      </c>
      <c r="G59" s="30">
        <v>0</v>
      </c>
      <c r="H59" s="30">
        <v>0</v>
      </c>
      <c r="I59" s="30">
        <v>0</v>
      </c>
      <c r="J59" s="31">
        <v>0</v>
      </c>
      <c r="K59" s="67">
        <v>0</v>
      </c>
      <c r="L59" s="67">
        <v>0</v>
      </c>
      <c r="M59" s="67">
        <v>0</v>
      </c>
      <c r="N59" s="31">
        <v>0</v>
      </c>
      <c r="O59" s="30">
        <v>0</v>
      </c>
      <c r="P59" s="30">
        <v>0</v>
      </c>
      <c r="Q59" s="30">
        <v>0</v>
      </c>
      <c r="R59" s="31">
        <v>0</v>
      </c>
    </row>
    <row r="60" spans="1:18" ht="15.75" thickBot="1">
      <c r="A60" s="111" t="s">
        <v>15</v>
      </c>
      <c r="B60" s="5" t="s">
        <v>10</v>
      </c>
      <c r="C60" s="38">
        <f t="shared" ref="C60:E63" si="20">C13+C18+C28+C33+C55</f>
        <v>13232.77</v>
      </c>
      <c r="D60" s="38">
        <f t="shared" si="20"/>
        <v>3256.83</v>
      </c>
      <c r="E60" s="38">
        <f t="shared" si="20"/>
        <v>3256.83</v>
      </c>
      <c r="F60" s="38">
        <f>E60/C60</f>
        <v>0.24611853753975924</v>
      </c>
      <c r="G60" s="32">
        <f>G13+G18+G28+G33+G38+G44+G55</f>
        <v>14092.970000000001</v>
      </c>
      <c r="H60" s="32">
        <f t="shared" ref="H60:I60" si="21">H13+H18+H28+H33+H38+H44+H55</f>
        <v>6224.84</v>
      </c>
      <c r="I60" s="32">
        <f t="shared" si="21"/>
        <v>6224.84</v>
      </c>
      <c r="J60" s="33">
        <f t="shared" si="17"/>
        <v>0.44169823678046571</v>
      </c>
      <c r="K60" s="68">
        <f>K13+K18+K28+K33+K38+K44+K55+K49</f>
        <v>16713.510000000002</v>
      </c>
      <c r="L60" s="68">
        <f t="shared" ref="L60:M60" si="22">L13+L18+L28+L33+L38+L44+L55</f>
        <v>10549.5</v>
      </c>
      <c r="M60" s="68">
        <f t="shared" si="22"/>
        <v>10549.5</v>
      </c>
      <c r="N60" s="33">
        <f>M60/K60</f>
        <v>0.63119596063304473</v>
      </c>
      <c r="O60" s="32">
        <f>O13+O18+O28+O33+O38+O44+O49+O55+O23</f>
        <v>21646.2</v>
      </c>
      <c r="P60" s="32">
        <f t="shared" ref="P60:Q60" si="23">P13+P18+P28+P33+P38+P44+P49+P55+P23</f>
        <v>19433</v>
      </c>
      <c r="Q60" s="32">
        <f t="shared" si="23"/>
        <v>19433</v>
      </c>
      <c r="R60" s="33">
        <f>Q60/O60</f>
        <v>0.89775572617826682</v>
      </c>
    </row>
    <row r="61" spans="1:18" ht="45.75" thickBot="1">
      <c r="A61" s="109"/>
      <c r="B61" s="6" t="s">
        <v>36</v>
      </c>
      <c r="C61" s="30">
        <f t="shared" si="20"/>
        <v>13232.77</v>
      </c>
      <c r="D61" s="30">
        <f t="shared" si="20"/>
        <v>3256.83</v>
      </c>
      <c r="E61" s="30">
        <f t="shared" si="20"/>
        <v>3256.83</v>
      </c>
      <c r="F61" s="31">
        <f t="shared" ref="F61" si="24">E61/C61</f>
        <v>0.24611853753975924</v>
      </c>
      <c r="G61" s="30">
        <f>G14+G19+G29+G34+G39+G45+G56</f>
        <v>14092.970000000001</v>
      </c>
      <c r="H61" s="30">
        <f t="shared" ref="H61:I64" si="25">H14+H19+H29+H34+H39+H45+H56</f>
        <v>6227.84</v>
      </c>
      <c r="I61" s="30">
        <f t="shared" si="25"/>
        <v>6227.84</v>
      </c>
      <c r="J61" s="31">
        <f t="shared" si="17"/>
        <v>0.44191110887201207</v>
      </c>
      <c r="K61" s="68">
        <f>K14+K19+K29+K34+K39+K45+K56+K50</f>
        <v>16713.510000000002</v>
      </c>
      <c r="L61" s="68">
        <f t="shared" ref="L61:M64" si="26">L14+L19+L29+L34+L39+L45+L56+L50</f>
        <v>10549.480000000001</v>
      </c>
      <c r="M61" s="68">
        <f t="shared" si="26"/>
        <v>10549.5</v>
      </c>
      <c r="N61" s="33">
        <f t="shared" ref="N61" si="27">M61/K61</f>
        <v>0.63119596063304473</v>
      </c>
      <c r="O61" s="30">
        <f t="shared" ref="O61:Q64" si="28">O14+O19+O29+O34+O39+O45+O50+O56+O24</f>
        <v>17086.2</v>
      </c>
      <c r="P61" s="30">
        <f t="shared" si="28"/>
        <v>16370</v>
      </c>
      <c r="Q61" s="30">
        <f t="shared" si="28"/>
        <v>16370</v>
      </c>
      <c r="R61" s="31">
        <f t="shared" ref="R61:R63" si="29">Q61/O61</f>
        <v>0.95808313141599655</v>
      </c>
    </row>
    <row r="62" spans="1:18" ht="30.75" thickBot="1">
      <c r="A62" s="109"/>
      <c r="B62" s="6" t="s">
        <v>12</v>
      </c>
      <c r="C62" s="30">
        <f t="shared" si="20"/>
        <v>0</v>
      </c>
      <c r="D62" s="30">
        <f t="shared" si="20"/>
        <v>0</v>
      </c>
      <c r="E62" s="30">
        <f t="shared" si="20"/>
        <v>0</v>
      </c>
      <c r="F62" s="31">
        <v>0</v>
      </c>
      <c r="G62" s="30">
        <f>G15+G20+G30+G35+G40+G46+G57</f>
        <v>0</v>
      </c>
      <c r="H62" s="30">
        <f t="shared" si="25"/>
        <v>0</v>
      </c>
      <c r="I62" s="30">
        <f t="shared" si="25"/>
        <v>0</v>
      </c>
      <c r="J62" s="31">
        <v>0</v>
      </c>
      <c r="K62" s="68">
        <f>K15+K20+K30+K35+K40+K46+K57+K51</f>
        <v>0</v>
      </c>
      <c r="L62" s="68">
        <f t="shared" si="26"/>
        <v>0</v>
      </c>
      <c r="M62" s="68">
        <f t="shared" si="26"/>
        <v>0</v>
      </c>
      <c r="N62" s="33">
        <v>0</v>
      </c>
      <c r="O62" s="30">
        <f t="shared" si="28"/>
        <v>0</v>
      </c>
      <c r="P62" s="30">
        <f t="shared" si="28"/>
        <v>0</v>
      </c>
      <c r="Q62" s="30">
        <f t="shared" si="28"/>
        <v>0</v>
      </c>
      <c r="R62" s="31">
        <v>0</v>
      </c>
    </row>
    <row r="63" spans="1:18" ht="30.75" thickBot="1">
      <c r="A63" s="109"/>
      <c r="B63" s="6" t="s">
        <v>13</v>
      </c>
      <c r="C63" s="30">
        <f t="shared" si="20"/>
        <v>0</v>
      </c>
      <c r="D63" s="30">
        <f t="shared" si="20"/>
        <v>0</v>
      </c>
      <c r="E63" s="30">
        <f t="shared" si="20"/>
        <v>0</v>
      </c>
      <c r="F63" s="31">
        <v>0</v>
      </c>
      <c r="G63" s="30">
        <f>G16+G21+G31+G36+G41+G47+G58</f>
        <v>0</v>
      </c>
      <c r="H63" s="30">
        <f t="shared" si="25"/>
        <v>0</v>
      </c>
      <c r="I63" s="30">
        <f t="shared" si="25"/>
        <v>0</v>
      </c>
      <c r="J63" s="31">
        <v>0</v>
      </c>
      <c r="K63" s="68">
        <f>K16+K21+K31+K36+K41+K47+K58+K52</f>
        <v>0</v>
      </c>
      <c r="L63" s="68">
        <f t="shared" si="26"/>
        <v>0</v>
      </c>
      <c r="M63" s="68">
        <f t="shared" si="26"/>
        <v>0</v>
      </c>
      <c r="N63" s="33">
        <v>0</v>
      </c>
      <c r="O63" s="30">
        <f t="shared" si="28"/>
        <v>4560</v>
      </c>
      <c r="P63" s="30">
        <f t="shared" si="28"/>
        <v>3063</v>
      </c>
      <c r="Q63" s="30">
        <f t="shared" si="28"/>
        <v>3063</v>
      </c>
      <c r="R63" s="31">
        <f t="shared" si="29"/>
        <v>0.67171052631578942</v>
      </c>
    </row>
    <row r="64" spans="1:18" ht="15.75" thickBot="1">
      <c r="A64" s="110"/>
      <c r="B64" s="6" t="s">
        <v>14</v>
      </c>
      <c r="C64" s="30">
        <f>C17+C22+C32+C39+C59</f>
        <v>0</v>
      </c>
      <c r="D64" s="30">
        <f>D17+D22+D32+D37+D59</f>
        <v>0</v>
      </c>
      <c r="E64" s="30">
        <f>E17+E22+E32+E37+E59</f>
        <v>0</v>
      </c>
      <c r="F64" s="31">
        <v>0</v>
      </c>
      <c r="G64" s="30">
        <f>G17+G22+G32+G37+G42+G48+G59</f>
        <v>0</v>
      </c>
      <c r="H64" s="30">
        <f t="shared" si="25"/>
        <v>0</v>
      </c>
      <c r="I64" s="30">
        <f t="shared" si="25"/>
        <v>0</v>
      </c>
      <c r="J64" s="31">
        <v>0</v>
      </c>
      <c r="K64" s="68">
        <f>K17+K22+K32+K37+K42+K48+K59+K53</f>
        <v>0</v>
      </c>
      <c r="L64" s="68">
        <f t="shared" si="26"/>
        <v>0</v>
      </c>
      <c r="M64" s="68">
        <f t="shared" si="26"/>
        <v>0</v>
      </c>
      <c r="N64" s="33">
        <v>0</v>
      </c>
      <c r="O64" s="30">
        <f t="shared" si="28"/>
        <v>0</v>
      </c>
      <c r="P64" s="30">
        <f t="shared" si="28"/>
        <v>0</v>
      </c>
      <c r="Q64" s="30">
        <f t="shared" si="28"/>
        <v>0</v>
      </c>
      <c r="R64" s="31">
        <v>0</v>
      </c>
    </row>
    <row r="66" spans="1:2">
      <c r="A66" s="24" t="s">
        <v>91</v>
      </c>
      <c r="B66" s="25" t="s">
        <v>107</v>
      </c>
    </row>
  </sheetData>
  <mergeCells count="32">
    <mergeCell ref="K8:N8"/>
    <mergeCell ref="L9:L10"/>
    <mergeCell ref="M9:M10"/>
    <mergeCell ref="N9:N10"/>
    <mergeCell ref="Q9:Q10"/>
    <mergeCell ref="A55:A59"/>
    <mergeCell ref="A60:A64"/>
    <mergeCell ref="A12:R12"/>
    <mergeCell ref="A54:R54"/>
    <mergeCell ref="A28:A32"/>
    <mergeCell ref="A33:A37"/>
    <mergeCell ref="A38:A42"/>
    <mergeCell ref="A43:R43"/>
    <mergeCell ref="A44:A48"/>
    <mergeCell ref="A49:A53"/>
    <mergeCell ref="A23:A27"/>
    <mergeCell ref="A5:R5"/>
    <mergeCell ref="R9:R10"/>
    <mergeCell ref="A13:A17"/>
    <mergeCell ref="A18:A22"/>
    <mergeCell ref="D9:D10"/>
    <mergeCell ref="E9:E10"/>
    <mergeCell ref="F9:F10"/>
    <mergeCell ref="H9:H10"/>
    <mergeCell ref="I9:I10"/>
    <mergeCell ref="J9:J10"/>
    <mergeCell ref="A8:A10"/>
    <mergeCell ref="B8:B10"/>
    <mergeCell ref="C8:F8"/>
    <mergeCell ref="G8:J8"/>
    <mergeCell ref="O8:R8"/>
    <mergeCell ref="P9:P10"/>
  </mergeCells>
  <pageMargins left="0.7" right="0.7" top="0.75" bottom="0.75" header="0.3" footer="0.3"/>
  <pageSetup paperSize="9" scale="6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R61"/>
  <sheetViews>
    <sheetView topLeftCell="A46" workbookViewId="0">
      <selection activeCell="O55" sqref="O55:R55"/>
    </sheetView>
  </sheetViews>
  <sheetFormatPr defaultRowHeight="15"/>
  <cols>
    <col min="1" max="1" width="19.140625" customWidth="1"/>
    <col min="2" max="2" width="26.42578125" customWidth="1"/>
    <col min="5" max="5" width="10" customWidth="1"/>
    <col min="6" max="6" width="9.140625" style="13"/>
    <col min="10" max="10" width="10" bestFit="1" customWidth="1"/>
    <col min="11" max="14" width="10" customWidth="1"/>
    <col min="17" max="17" width="9.85546875" customWidth="1"/>
    <col min="18" max="18" width="10" bestFit="1" customWidth="1"/>
  </cols>
  <sheetData>
    <row r="3" spans="1:18">
      <c r="I3" s="1" t="s">
        <v>110</v>
      </c>
    </row>
    <row r="5" spans="1:18" ht="61.5" customHeight="1">
      <c r="A5" s="105" t="s">
        <v>76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</row>
    <row r="7" spans="1:18" ht="15.75" thickBot="1"/>
    <row r="8" spans="1:18" ht="16.5" customHeight="1" thickBot="1">
      <c r="A8" s="106" t="s">
        <v>1</v>
      </c>
      <c r="B8" s="106" t="s">
        <v>2</v>
      </c>
      <c r="C8" s="113" t="s">
        <v>94</v>
      </c>
      <c r="D8" s="114"/>
      <c r="E8" s="114"/>
      <c r="F8" s="115"/>
      <c r="G8" s="113" t="s">
        <v>124</v>
      </c>
      <c r="H8" s="114"/>
      <c r="I8" s="114"/>
      <c r="J8" s="115"/>
      <c r="K8" s="113" t="s">
        <v>132</v>
      </c>
      <c r="L8" s="114"/>
      <c r="M8" s="114"/>
      <c r="N8" s="115"/>
      <c r="O8" s="113" t="s">
        <v>3</v>
      </c>
      <c r="P8" s="114"/>
      <c r="Q8" s="114"/>
      <c r="R8" s="115"/>
    </row>
    <row r="9" spans="1:18" ht="63.75" customHeight="1">
      <c r="A9" s="112"/>
      <c r="B9" s="112"/>
      <c r="C9" s="2" t="s">
        <v>4</v>
      </c>
      <c r="D9" s="106" t="s">
        <v>5</v>
      </c>
      <c r="E9" s="106" t="s">
        <v>6</v>
      </c>
      <c r="F9" s="127" t="s">
        <v>7</v>
      </c>
      <c r="G9" s="2" t="s">
        <v>4</v>
      </c>
      <c r="H9" s="106" t="s">
        <v>5</v>
      </c>
      <c r="I9" s="106" t="s">
        <v>6</v>
      </c>
      <c r="J9" s="106" t="s">
        <v>7</v>
      </c>
      <c r="K9" s="2" t="s">
        <v>4</v>
      </c>
      <c r="L9" s="106" t="s">
        <v>5</v>
      </c>
      <c r="M9" s="106" t="s">
        <v>6</v>
      </c>
      <c r="N9" s="106" t="s">
        <v>7</v>
      </c>
      <c r="O9" s="2" t="s">
        <v>4</v>
      </c>
      <c r="P9" s="106" t="s">
        <v>5</v>
      </c>
      <c r="Q9" s="106" t="s">
        <v>6</v>
      </c>
      <c r="R9" s="106" t="s">
        <v>8</v>
      </c>
    </row>
    <row r="10" spans="1:18" ht="64.5" thickBot="1">
      <c r="A10" s="107"/>
      <c r="B10" s="107"/>
      <c r="C10" s="3" t="s">
        <v>102</v>
      </c>
      <c r="D10" s="107"/>
      <c r="E10" s="107"/>
      <c r="F10" s="128"/>
      <c r="G10" s="3" t="s">
        <v>101</v>
      </c>
      <c r="H10" s="107"/>
      <c r="I10" s="107"/>
      <c r="J10" s="107"/>
      <c r="K10" s="3" t="s">
        <v>101</v>
      </c>
      <c r="L10" s="107"/>
      <c r="M10" s="107"/>
      <c r="N10" s="107"/>
      <c r="O10" s="3" t="s">
        <v>9</v>
      </c>
      <c r="P10" s="107"/>
      <c r="Q10" s="107"/>
      <c r="R10" s="107"/>
    </row>
    <row r="11" spans="1:18" ht="15.75" thickBot="1">
      <c r="A11" s="12">
        <v>1</v>
      </c>
      <c r="B11" s="3">
        <v>2</v>
      </c>
      <c r="C11" s="3">
        <v>3</v>
      </c>
      <c r="D11" s="3">
        <v>4</v>
      </c>
      <c r="E11" s="3">
        <v>5</v>
      </c>
      <c r="F11" s="15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</row>
    <row r="12" spans="1:18" ht="16.5" thickBot="1">
      <c r="A12" s="117" t="s">
        <v>123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2"/>
    </row>
    <row r="13" spans="1:18" ht="15.75" customHeight="1" thickBot="1">
      <c r="A13" s="108" t="s">
        <v>111</v>
      </c>
      <c r="B13" s="5" t="s">
        <v>10</v>
      </c>
      <c r="C13" s="35">
        <v>6595.4</v>
      </c>
      <c r="D13" s="35">
        <v>2023.58</v>
      </c>
      <c r="E13" s="35">
        <v>2023.58</v>
      </c>
      <c r="F13" s="46">
        <f>E13/C13</f>
        <v>0.30681687236558813</v>
      </c>
      <c r="G13" s="30">
        <v>6595.4</v>
      </c>
      <c r="H13" s="30">
        <v>4431.3500000000004</v>
      </c>
      <c r="I13" s="30">
        <v>4431.3500000000004</v>
      </c>
      <c r="J13" s="31">
        <f>I13/G13</f>
        <v>0.67188495011674809</v>
      </c>
      <c r="K13" s="67">
        <v>8545.5</v>
      </c>
      <c r="L13" s="67">
        <v>5484.85</v>
      </c>
      <c r="M13" s="67">
        <v>5484.85</v>
      </c>
      <c r="N13" s="31">
        <f>M13/K13</f>
        <v>0.64184073488970805</v>
      </c>
      <c r="O13" s="30">
        <v>8545.5</v>
      </c>
      <c r="P13" s="30">
        <v>8545.5</v>
      </c>
      <c r="Q13" s="30">
        <v>8545.5</v>
      </c>
      <c r="R13" s="31">
        <f>Q13/O13</f>
        <v>1</v>
      </c>
    </row>
    <row r="14" spans="1:18" ht="50.25" customHeight="1" thickBot="1">
      <c r="A14" s="109"/>
      <c r="B14" s="6" t="s">
        <v>36</v>
      </c>
      <c r="C14" s="35">
        <v>6595.4</v>
      </c>
      <c r="D14" s="35">
        <v>2023.58</v>
      </c>
      <c r="E14" s="35">
        <v>2023.58</v>
      </c>
      <c r="F14" s="46">
        <f t="shared" ref="F14" si="0">E14/C14</f>
        <v>0.30681687236558813</v>
      </c>
      <c r="G14" s="30">
        <v>6595.4</v>
      </c>
      <c r="H14" s="30">
        <v>4431.3500000000004</v>
      </c>
      <c r="I14" s="30">
        <v>4431.3500000000004</v>
      </c>
      <c r="J14" s="31">
        <f t="shared" ref="J14" si="1">I14/G14</f>
        <v>0.67188495011674809</v>
      </c>
      <c r="K14" s="67">
        <v>8545.5</v>
      </c>
      <c r="L14" s="67">
        <v>5484.85</v>
      </c>
      <c r="M14" s="67">
        <v>5484.85</v>
      </c>
      <c r="N14" s="31">
        <f>M14/K14</f>
        <v>0.64184073488970805</v>
      </c>
      <c r="O14" s="30">
        <v>8545.5</v>
      </c>
      <c r="P14" s="30">
        <v>8545.5</v>
      </c>
      <c r="Q14" s="30">
        <v>8545.5</v>
      </c>
      <c r="R14" s="31">
        <f t="shared" ref="R14" si="2">Q14/O14</f>
        <v>1</v>
      </c>
    </row>
    <row r="15" spans="1:18" ht="33" customHeight="1" thickBot="1">
      <c r="A15" s="109"/>
      <c r="B15" s="6" t="s">
        <v>12</v>
      </c>
      <c r="C15" s="35">
        <v>0</v>
      </c>
      <c r="D15" s="35">
        <v>0</v>
      </c>
      <c r="E15" s="35">
        <v>0</v>
      </c>
      <c r="F15" s="46">
        <v>0</v>
      </c>
      <c r="G15" s="30">
        <v>0</v>
      </c>
      <c r="H15" s="30">
        <v>0</v>
      </c>
      <c r="I15" s="30">
        <v>0</v>
      </c>
      <c r="J15" s="31">
        <v>0</v>
      </c>
      <c r="K15" s="67">
        <v>0</v>
      </c>
      <c r="L15" s="67">
        <v>0</v>
      </c>
      <c r="M15" s="67">
        <v>0</v>
      </c>
      <c r="N15" s="31">
        <v>0</v>
      </c>
      <c r="O15" s="30">
        <v>0</v>
      </c>
      <c r="P15" s="30">
        <v>0</v>
      </c>
      <c r="Q15" s="30">
        <v>0</v>
      </c>
      <c r="R15" s="31">
        <v>0</v>
      </c>
    </row>
    <row r="16" spans="1:18" ht="36" customHeight="1" thickBot="1">
      <c r="A16" s="109"/>
      <c r="B16" s="6" t="s">
        <v>13</v>
      </c>
      <c r="C16" s="35">
        <v>0</v>
      </c>
      <c r="D16" s="35">
        <v>0</v>
      </c>
      <c r="E16" s="35">
        <v>0</v>
      </c>
      <c r="F16" s="46">
        <v>0</v>
      </c>
      <c r="G16" s="30">
        <v>0</v>
      </c>
      <c r="H16" s="30">
        <v>0</v>
      </c>
      <c r="I16" s="30">
        <v>0</v>
      </c>
      <c r="J16" s="31">
        <v>0</v>
      </c>
      <c r="K16" s="67">
        <v>0</v>
      </c>
      <c r="L16" s="67">
        <v>0</v>
      </c>
      <c r="M16" s="67">
        <v>0</v>
      </c>
      <c r="N16" s="31">
        <v>0</v>
      </c>
      <c r="O16" s="30">
        <v>0</v>
      </c>
      <c r="P16" s="30">
        <v>0</v>
      </c>
      <c r="Q16" s="30">
        <v>0</v>
      </c>
      <c r="R16" s="31">
        <v>0</v>
      </c>
    </row>
    <row r="17" spans="1:18" ht="23.25" customHeight="1" thickBot="1">
      <c r="A17" s="110"/>
      <c r="B17" s="6" t="s">
        <v>14</v>
      </c>
      <c r="C17" s="35">
        <v>0</v>
      </c>
      <c r="D17" s="35">
        <v>0</v>
      </c>
      <c r="E17" s="35">
        <v>0</v>
      </c>
      <c r="F17" s="46">
        <v>0</v>
      </c>
      <c r="G17" s="30">
        <v>0</v>
      </c>
      <c r="H17" s="30">
        <v>0</v>
      </c>
      <c r="I17" s="30">
        <v>0</v>
      </c>
      <c r="J17" s="31">
        <v>0</v>
      </c>
      <c r="K17" s="67">
        <v>0</v>
      </c>
      <c r="L17" s="67">
        <v>0</v>
      </c>
      <c r="M17" s="67">
        <v>0</v>
      </c>
      <c r="N17" s="31">
        <v>0</v>
      </c>
      <c r="O17" s="30">
        <v>0</v>
      </c>
      <c r="P17" s="30">
        <v>0</v>
      </c>
      <c r="Q17" s="30">
        <v>0</v>
      </c>
      <c r="R17" s="31">
        <v>0</v>
      </c>
    </row>
    <row r="18" spans="1:18" ht="23.25" customHeight="1" thickBot="1">
      <c r="A18" s="108" t="s">
        <v>125</v>
      </c>
      <c r="B18" s="5" t="s">
        <v>10</v>
      </c>
      <c r="C18" s="35">
        <v>0</v>
      </c>
      <c r="D18" s="35">
        <v>0</v>
      </c>
      <c r="E18" s="35">
        <v>0</v>
      </c>
      <c r="F18" s="46">
        <v>0</v>
      </c>
      <c r="G18" s="30">
        <v>1852.72</v>
      </c>
      <c r="H18" s="30">
        <v>1852.72</v>
      </c>
      <c r="I18" s="30">
        <v>1852.72</v>
      </c>
      <c r="J18" s="31">
        <f>I18/G18</f>
        <v>1</v>
      </c>
      <c r="K18" s="67">
        <v>1852.71</v>
      </c>
      <c r="L18" s="67">
        <v>1852.71</v>
      </c>
      <c r="M18" s="67">
        <v>1852.71</v>
      </c>
      <c r="N18" s="31">
        <v>1</v>
      </c>
      <c r="O18" s="30">
        <v>1852.7</v>
      </c>
      <c r="P18" s="30">
        <v>1852.7</v>
      </c>
      <c r="Q18" s="30">
        <v>1852.7</v>
      </c>
      <c r="R18" s="31">
        <f>Q18/O18</f>
        <v>1</v>
      </c>
    </row>
    <row r="19" spans="1:18" ht="45" customHeight="1" thickBot="1">
      <c r="A19" s="109"/>
      <c r="B19" s="6" t="s">
        <v>36</v>
      </c>
      <c r="C19" s="35">
        <v>0</v>
      </c>
      <c r="D19" s="35">
        <v>0</v>
      </c>
      <c r="E19" s="35">
        <v>0</v>
      </c>
      <c r="F19" s="46">
        <v>0</v>
      </c>
      <c r="G19" s="30">
        <v>1852.72</v>
      </c>
      <c r="H19" s="30">
        <v>1852.72</v>
      </c>
      <c r="I19" s="30">
        <v>1852.72</v>
      </c>
      <c r="J19" s="31">
        <f t="shared" ref="J19" si="3">I19/G19</f>
        <v>1</v>
      </c>
      <c r="K19" s="67">
        <v>1852.71</v>
      </c>
      <c r="L19" s="67">
        <v>1852.71</v>
      </c>
      <c r="M19" s="67">
        <v>1852.71</v>
      </c>
      <c r="N19" s="31">
        <v>1</v>
      </c>
      <c r="O19" s="30">
        <v>1852.7</v>
      </c>
      <c r="P19" s="30">
        <v>1852.7</v>
      </c>
      <c r="Q19" s="30">
        <v>1852.7</v>
      </c>
      <c r="R19" s="31">
        <f t="shared" ref="R19" si="4">Q19/O19</f>
        <v>1</v>
      </c>
    </row>
    <row r="20" spans="1:18" ht="45" customHeight="1" thickBot="1">
      <c r="A20" s="109"/>
      <c r="B20" s="6" t="s">
        <v>12</v>
      </c>
      <c r="C20" s="35">
        <v>0</v>
      </c>
      <c r="D20" s="35">
        <v>0</v>
      </c>
      <c r="E20" s="35">
        <v>0</v>
      </c>
      <c r="F20" s="46">
        <v>0</v>
      </c>
      <c r="G20" s="30">
        <v>0</v>
      </c>
      <c r="H20" s="30">
        <v>0</v>
      </c>
      <c r="I20" s="30">
        <v>0</v>
      </c>
      <c r="J20" s="31">
        <v>0</v>
      </c>
      <c r="K20" s="67">
        <v>0</v>
      </c>
      <c r="L20" s="67">
        <v>0</v>
      </c>
      <c r="M20" s="67">
        <v>0</v>
      </c>
      <c r="N20" s="31">
        <v>0</v>
      </c>
      <c r="O20" s="30">
        <v>0</v>
      </c>
      <c r="P20" s="30">
        <v>0</v>
      </c>
      <c r="Q20" s="30">
        <v>0</v>
      </c>
      <c r="R20" s="31">
        <v>0</v>
      </c>
    </row>
    <row r="21" spans="1:18" ht="34.5" customHeight="1" thickBot="1">
      <c r="A21" s="109"/>
      <c r="B21" s="6" t="s">
        <v>13</v>
      </c>
      <c r="C21" s="35">
        <v>0</v>
      </c>
      <c r="D21" s="35">
        <v>0</v>
      </c>
      <c r="E21" s="35">
        <v>0</v>
      </c>
      <c r="F21" s="46">
        <v>0</v>
      </c>
      <c r="G21" s="30">
        <v>0</v>
      </c>
      <c r="H21" s="30">
        <v>0</v>
      </c>
      <c r="I21" s="30">
        <v>0</v>
      </c>
      <c r="J21" s="31">
        <v>0</v>
      </c>
      <c r="K21" s="67">
        <v>0</v>
      </c>
      <c r="L21" s="67">
        <v>0</v>
      </c>
      <c r="M21" s="67">
        <v>0</v>
      </c>
      <c r="N21" s="31">
        <v>0</v>
      </c>
      <c r="O21" s="30">
        <v>0</v>
      </c>
      <c r="P21" s="30">
        <v>0</v>
      </c>
      <c r="Q21" s="30">
        <v>0</v>
      </c>
      <c r="R21" s="31">
        <v>0</v>
      </c>
    </row>
    <row r="22" spans="1:18" ht="23.25" customHeight="1" thickBot="1">
      <c r="A22" s="110"/>
      <c r="B22" s="6" t="s">
        <v>14</v>
      </c>
      <c r="C22" s="35">
        <v>0</v>
      </c>
      <c r="D22" s="35">
        <v>0</v>
      </c>
      <c r="E22" s="35">
        <v>0</v>
      </c>
      <c r="F22" s="46">
        <v>0</v>
      </c>
      <c r="G22" s="30">
        <v>0</v>
      </c>
      <c r="H22" s="30">
        <v>0</v>
      </c>
      <c r="I22" s="30">
        <v>0</v>
      </c>
      <c r="J22" s="31">
        <v>0</v>
      </c>
      <c r="K22" s="67">
        <v>0</v>
      </c>
      <c r="L22" s="67">
        <v>0</v>
      </c>
      <c r="M22" s="67">
        <v>0</v>
      </c>
      <c r="N22" s="31">
        <v>0</v>
      </c>
      <c r="O22" s="30">
        <v>0</v>
      </c>
      <c r="P22" s="30">
        <v>0</v>
      </c>
      <c r="Q22" s="30">
        <v>0</v>
      </c>
      <c r="R22" s="31">
        <v>0</v>
      </c>
    </row>
    <row r="23" spans="1:18" ht="23.25" customHeight="1" thickBot="1">
      <c r="A23" s="111" t="s">
        <v>135</v>
      </c>
      <c r="B23" s="5" t="s">
        <v>10</v>
      </c>
      <c r="C23" s="35">
        <v>0</v>
      </c>
      <c r="D23" s="35">
        <v>0</v>
      </c>
      <c r="E23" s="35">
        <v>0</v>
      </c>
      <c r="F23" s="46">
        <v>0</v>
      </c>
      <c r="G23" s="30">
        <v>0</v>
      </c>
      <c r="H23" s="30">
        <v>0</v>
      </c>
      <c r="I23" s="30">
        <v>0</v>
      </c>
      <c r="J23" s="31">
        <v>0</v>
      </c>
      <c r="K23" s="67">
        <v>0</v>
      </c>
      <c r="L23" s="67">
        <v>0</v>
      </c>
      <c r="M23" s="67">
        <v>0</v>
      </c>
      <c r="N23" s="31">
        <v>0</v>
      </c>
      <c r="O23" s="30">
        <v>16.7</v>
      </c>
      <c r="P23" s="30">
        <v>16.7</v>
      </c>
      <c r="Q23" s="30">
        <v>16.7</v>
      </c>
      <c r="R23" s="31">
        <f>Q23/O23</f>
        <v>1</v>
      </c>
    </row>
    <row r="24" spans="1:18" ht="46.5" customHeight="1" thickBot="1">
      <c r="A24" s="109"/>
      <c r="B24" s="6" t="s">
        <v>36</v>
      </c>
      <c r="C24" s="35">
        <v>0</v>
      </c>
      <c r="D24" s="35">
        <v>0</v>
      </c>
      <c r="E24" s="35">
        <v>0</v>
      </c>
      <c r="F24" s="46">
        <v>0</v>
      </c>
      <c r="G24" s="30">
        <v>0</v>
      </c>
      <c r="H24" s="30">
        <v>0</v>
      </c>
      <c r="I24" s="30">
        <v>0</v>
      </c>
      <c r="J24" s="31">
        <v>0</v>
      </c>
      <c r="K24" s="67">
        <v>0</v>
      </c>
      <c r="L24" s="67">
        <v>0</v>
      </c>
      <c r="M24" s="67">
        <v>0</v>
      </c>
      <c r="N24" s="31">
        <v>0</v>
      </c>
      <c r="O24" s="30">
        <v>16.7</v>
      </c>
      <c r="P24" s="30">
        <v>16.7</v>
      </c>
      <c r="Q24" s="30">
        <v>16.7</v>
      </c>
      <c r="R24" s="31">
        <f t="shared" ref="R24" si="5">Q24/O24</f>
        <v>1</v>
      </c>
    </row>
    <row r="25" spans="1:18" ht="34.5" customHeight="1" thickBot="1">
      <c r="A25" s="109"/>
      <c r="B25" s="6" t="s">
        <v>12</v>
      </c>
      <c r="C25" s="35">
        <v>0</v>
      </c>
      <c r="D25" s="35">
        <v>0</v>
      </c>
      <c r="E25" s="35">
        <v>0</v>
      </c>
      <c r="F25" s="46">
        <v>0</v>
      </c>
      <c r="G25" s="30">
        <v>0</v>
      </c>
      <c r="H25" s="30">
        <v>0</v>
      </c>
      <c r="I25" s="30">
        <v>0</v>
      </c>
      <c r="J25" s="31">
        <v>0</v>
      </c>
      <c r="K25" s="67">
        <v>0</v>
      </c>
      <c r="L25" s="67">
        <v>0</v>
      </c>
      <c r="M25" s="67">
        <v>0</v>
      </c>
      <c r="N25" s="31">
        <v>0</v>
      </c>
      <c r="O25" s="30">
        <v>0</v>
      </c>
      <c r="P25" s="30">
        <v>0</v>
      </c>
      <c r="Q25" s="30">
        <v>0</v>
      </c>
      <c r="R25" s="31">
        <v>0</v>
      </c>
    </row>
    <row r="26" spans="1:18" ht="35.25" customHeight="1" thickBot="1">
      <c r="A26" s="109"/>
      <c r="B26" s="6" t="s">
        <v>13</v>
      </c>
      <c r="C26" s="35">
        <v>0</v>
      </c>
      <c r="D26" s="35">
        <v>0</v>
      </c>
      <c r="E26" s="35">
        <v>0</v>
      </c>
      <c r="F26" s="46">
        <v>0</v>
      </c>
      <c r="G26" s="30">
        <v>0</v>
      </c>
      <c r="H26" s="30">
        <v>0</v>
      </c>
      <c r="I26" s="30">
        <v>0</v>
      </c>
      <c r="J26" s="31">
        <v>0</v>
      </c>
      <c r="K26" s="67">
        <v>0</v>
      </c>
      <c r="L26" s="67">
        <v>0</v>
      </c>
      <c r="M26" s="67">
        <v>0</v>
      </c>
      <c r="N26" s="31">
        <v>0</v>
      </c>
      <c r="O26" s="30">
        <v>0</v>
      </c>
      <c r="P26" s="30">
        <v>0</v>
      </c>
      <c r="Q26" s="30">
        <v>0</v>
      </c>
      <c r="R26" s="31">
        <v>0</v>
      </c>
    </row>
    <row r="27" spans="1:18" ht="23.25" customHeight="1" thickBot="1">
      <c r="A27" s="109"/>
      <c r="B27" s="6" t="s">
        <v>14</v>
      </c>
      <c r="C27" s="35">
        <v>0</v>
      </c>
      <c r="D27" s="35">
        <v>0</v>
      </c>
      <c r="E27" s="35">
        <v>0</v>
      </c>
      <c r="F27" s="46">
        <v>0</v>
      </c>
      <c r="G27" s="30">
        <v>0</v>
      </c>
      <c r="H27" s="30">
        <v>0</v>
      </c>
      <c r="I27" s="30">
        <v>0</v>
      </c>
      <c r="J27" s="31">
        <v>0</v>
      </c>
      <c r="K27" s="67">
        <v>0</v>
      </c>
      <c r="L27" s="67">
        <v>0</v>
      </c>
      <c r="M27" s="67">
        <v>0</v>
      </c>
      <c r="N27" s="31">
        <v>0</v>
      </c>
      <c r="O27" s="30">
        <v>0</v>
      </c>
      <c r="P27" s="30">
        <v>0</v>
      </c>
      <c r="Q27" s="30">
        <v>0</v>
      </c>
      <c r="R27" s="31">
        <v>0</v>
      </c>
    </row>
    <row r="28" spans="1:18" ht="23.25" customHeight="1" thickBot="1">
      <c r="A28" s="109" t="s">
        <v>130</v>
      </c>
      <c r="B28" s="5" t="s">
        <v>10</v>
      </c>
      <c r="C28" s="35">
        <v>0</v>
      </c>
      <c r="D28" s="30">
        <v>0</v>
      </c>
      <c r="E28" s="30">
        <v>0</v>
      </c>
      <c r="F28" s="31">
        <v>0</v>
      </c>
      <c r="G28" s="30">
        <v>4900.8</v>
      </c>
      <c r="H28" s="30">
        <v>4420.8</v>
      </c>
      <c r="I28" s="30">
        <v>4420.8</v>
      </c>
      <c r="J28" s="31">
        <f>I28/H28</f>
        <v>1</v>
      </c>
      <c r="K28" s="67">
        <v>4900.8</v>
      </c>
      <c r="L28" s="67">
        <v>4900.8</v>
      </c>
      <c r="M28" s="67">
        <v>4900.8</v>
      </c>
      <c r="N28" s="31">
        <v>1</v>
      </c>
      <c r="O28" s="30">
        <v>5124.8</v>
      </c>
      <c r="P28" s="30">
        <v>5124.3999999999996</v>
      </c>
      <c r="Q28" s="30">
        <v>5124.3999999999996</v>
      </c>
      <c r="R28" s="31">
        <f>Q28/O28</f>
        <v>0.99992194817358715</v>
      </c>
    </row>
    <row r="29" spans="1:18" ht="37.5" customHeight="1" thickBot="1">
      <c r="A29" s="109"/>
      <c r="B29" s="6" t="s">
        <v>36</v>
      </c>
      <c r="C29" s="35">
        <v>0</v>
      </c>
      <c r="D29" s="30">
        <v>0</v>
      </c>
      <c r="E29" s="30">
        <v>0</v>
      </c>
      <c r="F29" s="31">
        <v>0</v>
      </c>
      <c r="G29" s="30">
        <v>4900.8</v>
      </c>
      <c r="H29" s="30">
        <v>4420.8</v>
      </c>
      <c r="I29" s="30">
        <v>4420.8</v>
      </c>
      <c r="J29" s="31">
        <f t="shared" ref="J29" si="6">I29/H29</f>
        <v>1</v>
      </c>
      <c r="K29" s="67">
        <v>4900.8</v>
      </c>
      <c r="L29" s="67">
        <v>4900.8</v>
      </c>
      <c r="M29" s="67">
        <v>4900.8</v>
      </c>
      <c r="N29" s="31">
        <v>1</v>
      </c>
      <c r="O29" s="30">
        <v>5124.8</v>
      </c>
      <c r="P29" s="30">
        <v>5124.3999999999996</v>
      </c>
      <c r="Q29" s="30">
        <v>5124.3999999999996</v>
      </c>
      <c r="R29" s="31">
        <f t="shared" ref="R29" si="7">Q29/O29</f>
        <v>0.99992194817358715</v>
      </c>
    </row>
    <row r="30" spans="1:18" ht="33" customHeight="1" thickBot="1">
      <c r="A30" s="109"/>
      <c r="B30" s="6" t="s">
        <v>12</v>
      </c>
      <c r="C30" s="35">
        <v>0</v>
      </c>
      <c r="D30" s="30">
        <v>0</v>
      </c>
      <c r="E30" s="30">
        <v>0</v>
      </c>
      <c r="F30" s="31">
        <v>0</v>
      </c>
      <c r="G30" s="30">
        <v>0</v>
      </c>
      <c r="H30" s="30">
        <v>0</v>
      </c>
      <c r="I30" s="30">
        <v>0</v>
      </c>
      <c r="J30" s="31">
        <v>0</v>
      </c>
      <c r="K30" s="67">
        <v>0</v>
      </c>
      <c r="L30" s="67">
        <v>0</v>
      </c>
      <c r="M30" s="67">
        <v>0</v>
      </c>
      <c r="N30" s="31">
        <v>0</v>
      </c>
      <c r="O30" s="30">
        <v>0</v>
      </c>
      <c r="P30" s="30">
        <v>0</v>
      </c>
      <c r="Q30" s="30">
        <v>0</v>
      </c>
      <c r="R30" s="31">
        <v>0</v>
      </c>
    </row>
    <row r="31" spans="1:18" ht="33" customHeight="1" thickBot="1">
      <c r="A31" s="109"/>
      <c r="B31" s="6" t="s">
        <v>13</v>
      </c>
      <c r="C31" s="35">
        <v>0</v>
      </c>
      <c r="D31" s="30">
        <v>0</v>
      </c>
      <c r="E31" s="30">
        <v>0</v>
      </c>
      <c r="F31" s="31">
        <v>0</v>
      </c>
      <c r="G31" s="30">
        <v>0</v>
      </c>
      <c r="H31" s="30">
        <v>0</v>
      </c>
      <c r="I31" s="30">
        <v>0</v>
      </c>
      <c r="J31" s="31">
        <v>0</v>
      </c>
      <c r="K31" s="67">
        <v>0</v>
      </c>
      <c r="L31" s="67">
        <v>0</v>
      </c>
      <c r="M31" s="67">
        <v>0</v>
      </c>
      <c r="N31" s="31">
        <v>0</v>
      </c>
      <c r="O31" s="30">
        <v>0</v>
      </c>
      <c r="P31" s="30">
        <v>0</v>
      </c>
      <c r="Q31" s="30">
        <v>0</v>
      </c>
      <c r="R31" s="31">
        <v>0</v>
      </c>
    </row>
    <row r="32" spans="1:18" ht="23.25" customHeight="1" thickBot="1">
      <c r="A32" s="110"/>
      <c r="B32" s="6" t="s">
        <v>14</v>
      </c>
      <c r="C32" s="35">
        <v>0</v>
      </c>
      <c r="D32" s="30">
        <v>0</v>
      </c>
      <c r="E32" s="30">
        <v>0</v>
      </c>
      <c r="F32" s="31">
        <v>0</v>
      </c>
      <c r="G32" s="30">
        <v>0</v>
      </c>
      <c r="H32" s="30">
        <v>0</v>
      </c>
      <c r="I32" s="30">
        <v>0</v>
      </c>
      <c r="J32" s="31">
        <v>0</v>
      </c>
      <c r="K32" s="67">
        <v>0</v>
      </c>
      <c r="L32" s="67">
        <v>0</v>
      </c>
      <c r="M32" s="67">
        <v>0</v>
      </c>
      <c r="N32" s="31">
        <v>0</v>
      </c>
      <c r="O32" s="30">
        <v>0</v>
      </c>
      <c r="P32" s="30">
        <v>0</v>
      </c>
      <c r="Q32" s="30">
        <v>0</v>
      </c>
      <c r="R32" s="31">
        <v>0</v>
      </c>
    </row>
    <row r="33" spans="1:18" ht="34.5" customHeight="1" thickBot="1">
      <c r="A33" s="109" t="s">
        <v>131</v>
      </c>
      <c r="B33" s="5" t="s">
        <v>10</v>
      </c>
      <c r="C33" s="35">
        <v>0</v>
      </c>
      <c r="D33" s="30">
        <v>0</v>
      </c>
      <c r="E33" s="30">
        <v>0</v>
      </c>
      <c r="F33" s="31">
        <v>0</v>
      </c>
      <c r="G33" s="30">
        <f>G34+G36</f>
        <v>229.89000000000001</v>
      </c>
      <c r="H33" s="30">
        <v>0</v>
      </c>
      <c r="I33" s="30">
        <v>0</v>
      </c>
      <c r="J33" s="31">
        <v>0</v>
      </c>
      <c r="K33" s="67">
        <v>229.88</v>
      </c>
      <c r="L33" s="67">
        <v>0</v>
      </c>
      <c r="M33" s="67">
        <v>0</v>
      </c>
      <c r="N33" s="31">
        <v>0</v>
      </c>
      <c r="O33" s="30">
        <v>229.9</v>
      </c>
      <c r="P33" s="30">
        <v>203.9</v>
      </c>
      <c r="Q33" s="30">
        <v>203.9</v>
      </c>
      <c r="R33" s="31">
        <f>Q33/O33</f>
        <v>0.88690735102218354</v>
      </c>
    </row>
    <row r="34" spans="1:18" ht="35.25" customHeight="1" thickBot="1">
      <c r="A34" s="109"/>
      <c r="B34" s="6" t="s">
        <v>36</v>
      </c>
      <c r="C34" s="35">
        <v>0</v>
      </c>
      <c r="D34" s="30">
        <v>0</v>
      </c>
      <c r="E34" s="30">
        <v>0</v>
      </c>
      <c r="F34" s="31">
        <v>0</v>
      </c>
      <c r="G34" s="30">
        <v>25.09</v>
      </c>
      <c r="H34" s="30">
        <v>0</v>
      </c>
      <c r="I34" s="30">
        <v>0</v>
      </c>
      <c r="J34" s="31">
        <v>0</v>
      </c>
      <c r="K34" s="67">
        <v>25.1</v>
      </c>
      <c r="L34" s="67">
        <v>0</v>
      </c>
      <c r="M34" s="67">
        <v>0</v>
      </c>
      <c r="N34" s="31">
        <v>0</v>
      </c>
      <c r="O34" s="30">
        <v>229.9</v>
      </c>
      <c r="P34" s="30">
        <v>203.9</v>
      </c>
      <c r="Q34" s="30">
        <v>203.9</v>
      </c>
      <c r="R34" s="31">
        <f t="shared" ref="R34" si="8">Q34/O34</f>
        <v>0.88690735102218354</v>
      </c>
    </row>
    <row r="35" spans="1:18" ht="31.5" customHeight="1" thickBot="1">
      <c r="A35" s="109"/>
      <c r="B35" s="6" t="s">
        <v>12</v>
      </c>
      <c r="C35" s="35">
        <v>0</v>
      </c>
      <c r="D35" s="30">
        <v>0</v>
      </c>
      <c r="E35" s="30">
        <v>0</v>
      </c>
      <c r="F35" s="31">
        <v>0</v>
      </c>
      <c r="G35" s="30">
        <v>0</v>
      </c>
      <c r="H35" s="30">
        <v>0</v>
      </c>
      <c r="I35" s="30">
        <v>0</v>
      </c>
      <c r="J35" s="31">
        <v>0</v>
      </c>
      <c r="K35" s="67">
        <v>0</v>
      </c>
      <c r="L35" s="67">
        <v>0</v>
      </c>
      <c r="M35" s="67">
        <v>0</v>
      </c>
      <c r="N35" s="31">
        <v>0</v>
      </c>
      <c r="O35" s="30">
        <v>0</v>
      </c>
      <c r="P35" s="30">
        <v>0</v>
      </c>
      <c r="Q35" s="30">
        <v>0</v>
      </c>
      <c r="R35" s="31">
        <v>0</v>
      </c>
    </row>
    <row r="36" spans="1:18" ht="32.25" customHeight="1" thickBot="1">
      <c r="A36" s="109"/>
      <c r="B36" s="6" t="s">
        <v>13</v>
      </c>
      <c r="C36" s="35">
        <v>0</v>
      </c>
      <c r="D36" s="30">
        <v>0</v>
      </c>
      <c r="E36" s="30">
        <v>0</v>
      </c>
      <c r="F36" s="31">
        <v>0</v>
      </c>
      <c r="G36" s="30">
        <v>204.8</v>
      </c>
      <c r="H36" s="30">
        <v>0</v>
      </c>
      <c r="I36" s="30">
        <v>0</v>
      </c>
      <c r="J36" s="31">
        <v>0</v>
      </c>
      <c r="K36" s="67">
        <v>204.8</v>
      </c>
      <c r="L36" s="67">
        <v>0</v>
      </c>
      <c r="M36" s="67">
        <v>0</v>
      </c>
      <c r="N36" s="31">
        <v>0</v>
      </c>
      <c r="O36" s="30">
        <v>0</v>
      </c>
      <c r="P36" s="30">
        <v>0</v>
      </c>
      <c r="Q36" s="30">
        <v>0</v>
      </c>
      <c r="R36" s="31">
        <v>0</v>
      </c>
    </row>
    <row r="37" spans="1:18" ht="23.25" customHeight="1" thickBot="1">
      <c r="A37" s="110"/>
      <c r="B37" s="6" t="s">
        <v>14</v>
      </c>
      <c r="C37" s="35">
        <v>0</v>
      </c>
      <c r="D37" s="30">
        <v>0</v>
      </c>
      <c r="E37" s="30">
        <v>0</v>
      </c>
      <c r="F37" s="31">
        <v>0</v>
      </c>
      <c r="G37" s="30">
        <v>0</v>
      </c>
      <c r="H37" s="30">
        <v>0</v>
      </c>
      <c r="I37" s="30">
        <v>0</v>
      </c>
      <c r="J37" s="31">
        <v>0</v>
      </c>
      <c r="K37" s="67">
        <v>0</v>
      </c>
      <c r="L37" s="67">
        <v>0</v>
      </c>
      <c r="M37" s="67">
        <v>0</v>
      </c>
      <c r="N37" s="31">
        <v>0</v>
      </c>
      <c r="O37" s="30">
        <v>0</v>
      </c>
      <c r="P37" s="30">
        <v>0</v>
      </c>
      <c r="Q37" s="30">
        <v>0</v>
      </c>
      <c r="R37" s="31">
        <v>0</v>
      </c>
    </row>
    <row r="38" spans="1:18" ht="16.5" thickBot="1">
      <c r="A38" s="126" t="s">
        <v>112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4"/>
    </row>
    <row r="39" spans="1:18" ht="15.75" customHeight="1" thickBot="1">
      <c r="A39" s="108" t="s">
        <v>74</v>
      </c>
      <c r="B39" s="5" t="s">
        <v>10</v>
      </c>
      <c r="C39" s="30">
        <v>150</v>
      </c>
      <c r="D39" s="30">
        <v>0</v>
      </c>
      <c r="E39" s="30">
        <v>0</v>
      </c>
      <c r="F39" s="31">
        <f>E39/C39</f>
        <v>0</v>
      </c>
      <c r="G39" s="30">
        <v>240</v>
      </c>
      <c r="H39" s="30">
        <v>0</v>
      </c>
      <c r="I39" s="30">
        <v>0</v>
      </c>
      <c r="J39" s="31">
        <v>0</v>
      </c>
      <c r="K39" s="67">
        <v>240</v>
      </c>
      <c r="L39" s="67">
        <v>177.99</v>
      </c>
      <c r="M39" s="67">
        <v>177.99</v>
      </c>
      <c r="N39" s="31">
        <f>M39/K39</f>
        <v>0.74162500000000009</v>
      </c>
      <c r="O39" s="30">
        <v>240</v>
      </c>
      <c r="P39" s="30">
        <v>232.6</v>
      </c>
      <c r="Q39" s="30">
        <v>232.6</v>
      </c>
      <c r="R39" s="31">
        <f>Q39/O39</f>
        <v>0.96916666666666662</v>
      </c>
    </row>
    <row r="40" spans="1:18" ht="48.75" customHeight="1" thickBot="1">
      <c r="A40" s="109"/>
      <c r="B40" s="6" t="s">
        <v>36</v>
      </c>
      <c r="C40" s="30">
        <v>150</v>
      </c>
      <c r="D40" s="30">
        <v>0</v>
      </c>
      <c r="E40" s="30">
        <v>0</v>
      </c>
      <c r="F40" s="31">
        <f t="shared" ref="F40" si="9">E40/C40</f>
        <v>0</v>
      </c>
      <c r="G40" s="30">
        <v>240</v>
      </c>
      <c r="H40" s="30">
        <v>0</v>
      </c>
      <c r="I40" s="30">
        <v>0</v>
      </c>
      <c r="J40" s="31">
        <v>0</v>
      </c>
      <c r="K40" s="67">
        <v>240</v>
      </c>
      <c r="L40" s="67">
        <v>177.99</v>
      </c>
      <c r="M40" s="67">
        <v>177.99</v>
      </c>
      <c r="N40" s="31">
        <f>M40/K40</f>
        <v>0.74162500000000009</v>
      </c>
      <c r="O40" s="30">
        <v>240</v>
      </c>
      <c r="P40" s="30">
        <v>232.6</v>
      </c>
      <c r="Q40" s="30">
        <v>232.6</v>
      </c>
      <c r="R40" s="31">
        <f t="shared" ref="R40" si="10">Q40/O40</f>
        <v>0.96916666666666662</v>
      </c>
    </row>
    <row r="41" spans="1:18" ht="33.75" customHeight="1" thickBot="1">
      <c r="A41" s="109"/>
      <c r="B41" s="6" t="s">
        <v>12</v>
      </c>
      <c r="C41" s="30">
        <v>0</v>
      </c>
      <c r="D41" s="30">
        <v>0</v>
      </c>
      <c r="E41" s="30">
        <v>0</v>
      </c>
      <c r="F41" s="31">
        <v>0</v>
      </c>
      <c r="G41" s="30">
        <v>0</v>
      </c>
      <c r="H41" s="30">
        <v>0</v>
      </c>
      <c r="I41" s="30">
        <v>0</v>
      </c>
      <c r="J41" s="31">
        <v>0</v>
      </c>
      <c r="K41" s="67">
        <v>0</v>
      </c>
      <c r="L41" s="67">
        <v>0</v>
      </c>
      <c r="M41" s="67">
        <v>0</v>
      </c>
      <c r="N41" s="31">
        <v>0</v>
      </c>
      <c r="O41" s="30">
        <v>0</v>
      </c>
      <c r="P41" s="30">
        <v>0</v>
      </c>
      <c r="Q41" s="30">
        <v>0</v>
      </c>
      <c r="R41" s="31">
        <v>0</v>
      </c>
    </row>
    <row r="42" spans="1:18" ht="36.75" customHeight="1" thickBot="1">
      <c r="A42" s="109"/>
      <c r="B42" s="6" t="s">
        <v>13</v>
      </c>
      <c r="C42" s="30">
        <v>0</v>
      </c>
      <c r="D42" s="30">
        <v>0</v>
      </c>
      <c r="E42" s="30">
        <v>0</v>
      </c>
      <c r="F42" s="31">
        <v>0</v>
      </c>
      <c r="G42" s="30">
        <v>0</v>
      </c>
      <c r="H42" s="30">
        <v>0</v>
      </c>
      <c r="I42" s="30">
        <v>0</v>
      </c>
      <c r="J42" s="31">
        <v>0</v>
      </c>
      <c r="K42" s="67">
        <v>0</v>
      </c>
      <c r="L42" s="67">
        <v>0</v>
      </c>
      <c r="M42" s="67">
        <v>0</v>
      </c>
      <c r="N42" s="31">
        <v>0</v>
      </c>
      <c r="O42" s="30">
        <v>0</v>
      </c>
      <c r="P42" s="30">
        <v>0</v>
      </c>
      <c r="Q42" s="30">
        <v>0</v>
      </c>
      <c r="R42" s="31">
        <v>0</v>
      </c>
    </row>
    <row r="43" spans="1:18" ht="23.25" customHeight="1" thickBot="1">
      <c r="A43" s="110"/>
      <c r="B43" s="6" t="s">
        <v>14</v>
      </c>
      <c r="C43" s="30">
        <v>0</v>
      </c>
      <c r="D43" s="30">
        <v>0</v>
      </c>
      <c r="E43" s="30">
        <v>0</v>
      </c>
      <c r="F43" s="31">
        <v>0</v>
      </c>
      <c r="G43" s="30">
        <v>0</v>
      </c>
      <c r="H43" s="30">
        <v>0</v>
      </c>
      <c r="I43" s="30">
        <v>0</v>
      </c>
      <c r="J43" s="31">
        <v>0</v>
      </c>
      <c r="K43" s="67">
        <v>0</v>
      </c>
      <c r="L43" s="67">
        <v>0</v>
      </c>
      <c r="M43" s="67">
        <v>0</v>
      </c>
      <c r="N43" s="31">
        <v>0</v>
      </c>
      <c r="O43" s="30">
        <v>0</v>
      </c>
      <c r="P43" s="30">
        <v>0</v>
      </c>
      <c r="Q43" s="30">
        <v>0</v>
      </c>
      <c r="R43" s="31">
        <v>0</v>
      </c>
    </row>
    <row r="44" spans="1:18" ht="23.25" customHeight="1" thickBot="1">
      <c r="A44" s="129" t="s">
        <v>75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1"/>
    </row>
    <row r="45" spans="1:18" ht="15.75" customHeight="1" thickBot="1">
      <c r="A45" s="108" t="s">
        <v>39</v>
      </c>
      <c r="B45" s="5" t="s">
        <v>10</v>
      </c>
      <c r="C45" s="35">
        <v>16634.400000000001</v>
      </c>
      <c r="D45" s="35">
        <v>5567.2</v>
      </c>
      <c r="E45" s="35">
        <v>5567.2</v>
      </c>
      <c r="F45" s="31">
        <f>E45/C45</f>
        <v>0.33467994036454574</v>
      </c>
      <c r="G45" s="30">
        <v>14299.95</v>
      </c>
      <c r="H45" s="30">
        <v>7726.58</v>
      </c>
      <c r="I45" s="30">
        <v>7726.58</v>
      </c>
      <c r="J45" s="31">
        <f>I45/G45</f>
        <v>0.54032216895863272</v>
      </c>
      <c r="K45" s="67">
        <v>14299.95</v>
      </c>
      <c r="L45" s="67">
        <v>11671.98</v>
      </c>
      <c r="M45" s="67">
        <v>11671.98</v>
      </c>
      <c r="N45" s="31">
        <f>M45/K45</f>
        <v>0.81622523155675364</v>
      </c>
      <c r="O45" s="30">
        <v>14045.6</v>
      </c>
      <c r="P45" s="30">
        <v>13807.2</v>
      </c>
      <c r="Q45" s="30">
        <v>13807.2</v>
      </c>
      <c r="R45" s="31">
        <f>Q45/O45</f>
        <v>0.98302671299196909</v>
      </c>
    </row>
    <row r="46" spans="1:18" ht="48" customHeight="1" thickBot="1">
      <c r="A46" s="109"/>
      <c r="B46" s="6" t="s">
        <v>36</v>
      </c>
      <c r="C46" s="35">
        <v>16634.400000000001</v>
      </c>
      <c r="D46" s="35">
        <v>5567.2</v>
      </c>
      <c r="E46" s="35">
        <v>5567.2</v>
      </c>
      <c r="F46" s="31">
        <f t="shared" ref="F46:F56" si="11">E46/C46</f>
        <v>0.33467994036454574</v>
      </c>
      <c r="G46" s="30">
        <v>14299.95</v>
      </c>
      <c r="H46" s="30">
        <v>7726.58</v>
      </c>
      <c r="I46" s="30">
        <v>7726.58</v>
      </c>
      <c r="J46" s="31">
        <f t="shared" ref="J46" si="12">I46/G46</f>
        <v>0.54032216895863272</v>
      </c>
      <c r="K46" s="67">
        <v>14299.95</v>
      </c>
      <c r="L46" s="67">
        <v>11671.98</v>
      </c>
      <c r="M46" s="67">
        <v>11671.98</v>
      </c>
      <c r="N46" s="31">
        <f>M46/K46</f>
        <v>0.81622523155675364</v>
      </c>
      <c r="O46" s="30">
        <v>14045.6</v>
      </c>
      <c r="P46" s="30">
        <v>13807.2</v>
      </c>
      <c r="Q46" s="30">
        <v>13807.2</v>
      </c>
      <c r="R46" s="31">
        <f t="shared" ref="R46" si="13">Q46/O46</f>
        <v>0.98302671299196909</v>
      </c>
    </row>
    <row r="47" spans="1:18" ht="28.5" customHeight="1" thickBot="1">
      <c r="A47" s="109"/>
      <c r="B47" s="6" t="s">
        <v>12</v>
      </c>
      <c r="C47" s="35">
        <v>0</v>
      </c>
      <c r="D47" s="35">
        <v>0</v>
      </c>
      <c r="E47" s="35">
        <v>0</v>
      </c>
      <c r="F47" s="31">
        <v>0</v>
      </c>
      <c r="G47" s="30">
        <v>0</v>
      </c>
      <c r="H47" s="30">
        <v>0</v>
      </c>
      <c r="I47" s="30">
        <v>0</v>
      </c>
      <c r="J47" s="31">
        <v>0</v>
      </c>
      <c r="K47" s="67">
        <v>0</v>
      </c>
      <c r="L47" s="67">
        <v>0</v>
      </c>
      <c r="M47" s="67">
        <v>0</v>
      </c>
      <c r="N47" s="31">
        <v>0</v>
      </c>
      <c r="O47" s="30">
        <v>0</v>
      </c>
      <c r="P47" s="30">
        <v>0</v>
      </c>
      <c r="Q47" s="30">
        <v>0</v>
      </c>
      <c r="R47" s="31">
        <v>0</v>
      </c>
    </row>
    <row r="48" spans="1:18" ht="36" customHeight="1" thickBot="1">
      <c r="A48" s="109"/>
      <c r="B48" s="6" t="s">
        <v>13</v>
      </c>
      <c r="C48" s="35">
        <v>0</v>
      </c>
      <c r="D48" s="35">
        <v>0</v>
      </c>
      <c r="E48" s="35">
        <v>0</v>
      </c>
      <c r="F48" s="31">
        <v>0</v>
      </c>
      <c r="G48" s="30">
        <v>0</v>
      </c>
      <c r="H48" s="30">
        <v>0</v>
      </c>
      <c r="I48" s="30">
        <v>0</v>
      </c>
      <c r="J48" s="31">
        <v>0</v>
      </c>
      <c r="K48" s="67">
        <v>0</v>
      </c>
      <c r="L48" s="67">
        <v>0</v>
      </c>
      <c r="M48" s="67">
        <v>0</v>
      </c>
      <c r="N48" s="31">
        <v>0</v>
      </c>
      <c r="O48" s="30">
        <v>0</v>
      </c>
      <c r="P48" s="30">
        <v>0</v>
      </c>
      <c r="Q48" s="30">
        <v>0</v>
      </c>
      <c r="R48" s="31">
        <v>0</v>
      </c>
    </row>
    <row r="49" spans="1:18" ht="18" customHeight="1" thickBot="1">
      <c r="A49" s="110"/>
      <c r="B49" s="6" t="s">
        <v>14</v>
      </c>
      <c r="C49" s="35">
        <v>0</v>
      </c>
      <c r="D49" s="35">
        <v>0</v>
      </c>
      <c r="E49" s="35">
        <v>0</v>
      </c>
      <c r="F49" s="31">
        <v>0</v>
      </c>
      <c r="G49" s="30">
        <v>0</v>
      </c>
      <c r="H49" s="30">
        <v>0</v>
      </c>
      <c r="I49" s="30">
        <v>0</v>
      </c>
      <c r="J49" s="31">
        <v>0</v>
      </c>
      <c r="K49" s="67">
        <v>0</v>
      </c>
      <c r="L49" s="67">
        <v>0</v>
      </c>
      <c r="M49" s="67">
        <v>0</v>
      </c>
      <c r="N49" s="31">
        <v>0</v>
      </c>
      <c r="O49" s="30">
        <v>0</v>
      </c>
      <c r="P49" s="30">
        <v>0</v>
      </c>
      <c r="Q49" s="30">
        <v>0</v>
      </c>
      <c r="R49" s="31">
        <v>0</v>
      </c>
    </row>
    <row r="50" spans="1:18" ht="15.75" thickBot="1">
      <c r="A50" s="108" t="s">
        <v>108</v>
      </c>
      <c r="B50" s="5" t="s">
        <v>10</v>
      </c>
      <c r="C50" s="35">
        <v>5522.7</v>
      </c>
      <c r="D50" s="35">
        <v>0</v>
      </c>
      <c r="E50" s="35">
        <v>0</v>
      </c>
      <c r="F50" s="31">
        <f t="shared" si="11"/>
        <v>0</v>
      </c>
      <c r="G50" s="30">
        <v>8420.75</v>
      </c>
      <c r="H50" s="30">
        <v>5522.7</v>
      </c>
      <c r="I50" s="30">
        <v>5522.7</v>
      </c>
      <c r="J50" s="31">
        <f>I50/G50</f>
        <v>0.65584419440073627</v>
      </c>
      <c r="K50" s="67">
        <v>18090.29</v>
      </c>
      <c r="L50" s="67">
        <v>9038.9500000000007</v>
      </c>
      <c r="M50" s="67">
        <v>9038.9500000000007</v>
      </c>
      <c r="N50" s="31">
        <f>M50/K50</f>
        <v>0.49965755109509025</v>
      </c>
      <c r="O50" s="30">
        <v>18090.3</v>
      </c>
      <c r="P50" s="30">
        <v>18089.900000000001</v>
      </c>
      <c r="Q50" s="30">
        <v>18089.900000000001</v>
      </c>
      <c r="R50" s="31">
        <f>Q50/O50</f>
        <v>0.99997788870278559</v>
      </c>
    </row>
    <row r="51" spans="1:18" ht="45.75" thickBot="1">
      <c r="A51" s="109"/>
      <c r="B51" s="6" t="s">
        <v>36</v>
      </c>
      <c r="C51" s="35">
        <v>5522.7</v>
      </c>
      <c r="D51" s="35">
        <v>0</v>
      </c>
      <c r="E51" s="35">
        <v>0</v>
      </c>
      <c r="F51" s="31">
        <f t="shared" si="11"/>
        <v>0</v>
      </c>
      <c r="G51" s="30">
        <v>8420.75</v>
      </c>
      <c r="H51" s="30">
        <v>5522.7</v>
      </c>
      <c r="I51" s="30">
        <v>5522.7</v>
      </c>
      <c r="J51" s="31">
        <f t="shared" ref="J51:J56" si="14">I51/G51</f>
        <v>0.65584419440073627</v>
      </c>
      <c r="K51" s="67">
        <v>18090.29</v>
      </c>
      <c r="L51" s="67">
        <v>9038.9500000000007</v>
      </c>
      <c r="M51" s="67">
        <v>9038.9500000000007</v>
      </c>
      <c r="N51" s="31">
        <f t="shared" ref="N51" si="15">M51/K51</f>
        <v>0.49965755109509025</v>
      </c>
      <c r="O51" s="30">
        <v>18090.3</v>
      </c>
      <c r="P51" s="30">
        <v>18089.900000000001</v>
      </c>
      <c r="Q51" s="30">
        <v>18089.900000000001</v>
      </c>
      <c r="R51" s="31">
        <f t="shared" ref="R51" si="16">Q51/O51</f>
        <v>0.99997788870278559</v>
      </c>
    </row>
    <row r="52" spans="1:18" ht="30.75" thickBot="1">
      <c r="A52" s="109"/>
      <c r="B52" s="6" t="s">
        <v>12</v>
      </c>
      <c r="C52" s="35">
        <v>0</v>
      </c>
      <c r="D52" s="35">
        <v>0</v>
      </c>
      <c r="E52" s="35">
        <v>0</v>
      </c>
      <c r="F52" s="31">
        <v>0</v>
      </c>
      <c r="G52" s="30">
        <v>0</v>
      </c>
      <c r="H52" s="30">
        <v>0</v>
      </c>
      <c r="I52" s="30">
        <v>0</v>
      </c>
      <c r="J52" s="31">
        <v>0</v>
      </c>
      <c r="K52" s="67">
        <v>0</v>
      </c>
      <c r="L52" s="67">
        <v>0</v>
      </c>
      <c r="M52" s="67">
        <v>0</v>
      </c>
      <c r="N52" s="31">
        <v>0</v>
      </c>
      <c r="O52" s="30">
        <v>0</v>
      </c>
      <c r="P52" s="30">
        <v>0</v>
      </c>
      <c r="Q52" s="30">
        <v>0</v>
      </c>
      <c r="R52" s="31">
        <v>0</v>
      </c>
    </row>
    <row r="53" spans="1:18" ht="30.75" thickBot="1">
      <c r="A53" s="109"/>
      <c r="B53" s="6" t="s">
        <v>13</v>
      </c>
      <c r="C53" s="35">
        <v>0</v>
      </c>
      <c r="D53" s="35">
        <v>0</v>
      </c>
      <c r="E53" s="35">
        <v>0</v>
      </c>
      <c r="F53" s="31">
        <v>0</v>
      </c>
      <c r="G53" s="30">
        <v>0</v>
      </c>
      <c r="H53" s="30">
        <v>0</v>
      </c>
      <c r="I53" s="30">
        <v>0</v>
      </c>
      <c r="J53" s="31">
        <v>0</v>
      </c>
      <c r="K53" s="67">
        <v>0</v>
      </c>
      <c r="L53" s="67">
        <v>0</v>
      </c>
      <c r="M53" s="67">
        <v>0</v>
      </c>
      <c r="N53" s="31">
        <v>0</v>
      </c>
      <c r="O53" s="30">
        <v>0</v>
      </c>
      <c r="P53" s="30">
        <v>0</v>
      </c>
      <c r="Q53" s="30">
        <v>0</v>
      </c>
      <c r="R53" s="31">
        <v>0</v>
      </c>
    </row>
    <row r="54" spans="1:18" ht="15.75" thickBot="1">
      <c r="A54" s="110"/>
      <c r="B54" s="6" t="s">
        <v>14</v>
      </c>
      <c r="C54" s="35">
        <v>0</v>
      </c>
      <c r="D54" s="35">
        <v>0</v>
      </c>
      <c r="E54" s="35">
        <v>0</v>
      </c>
      <c r="F54" s="31">
        <v>0</v>
      </c>
      <c r="G54" s="30">
        <v>0</v>
      </c>
      <c r="H54" s="30">
        <v>0</v>
      </c>
      <c r="I54" s="30">
        <v>0</v>
      </c>
      <c r="J54" s="31">
        <v>0</v>
      </c>
      <c r="K54" s="67">
        <v>0</v>
      </c>
      <c r="L54" s="67">
        <v>0</v>
      </c>
      <c r="M54" s="67">
        <v>0</v>
      </c>
      <c r="N54" s="31">
        <v>0</v>
      </c>
      <c r="O54" s="30">
        <v>0</v>
      </c>
      <c r="P54" s="30">
        <v>0</v>
      </c>
      <c r="Q54" s="30">
        <v>0</v>
      </c>
      <c r="R54" s="31">
        <v>0</v>
      </c>
    </row>
    <row r="55" spans="1:18" ht="15.75" thickBot="1">
      <c r="A55" s="108" t="s">
        <v>15</v>
      </c>
      <c r="B55" s="5" t="s">
        <v>10</v>
      </c>
      <c r="C55" s="38">
        <f>C13+C18+C28+C33+C39+C45+C50</f>
        <v>28902.500000000004</v>
      </c>
      <c r="D55" s="38">
        <f t="shared" ref="D55:E55" si="17">D13+D18+D28+D33+D39+D45+D50</f>
        <v>7590.78</v>
      </c>
      <c r="E55" s="38">
        <f t="shared" si="17"/>
        <v>7590.78</v>
      </c>
      <c r="F55" s="33">
        <f t="shared" si="11"/>
        <v>0.26263402819825271</v>
      </c>
      <c r="G55" s="32">
        <f>G13+G18+G28+G33+G39+G45+G50</f>
        <v>36539.509999999995</v>
      </c>
      <c r="H55" s="32">
        <f t="shared" ref="H55:I55" si="18">H13+H18+H28+H33+H39+H45+H50</f>
        <v>23954.15</v>
      </c>
      <c r="I55" s="32">
        <f t="shared" si="18"/>
        <v>23954.15</v>
      </c>
      <c r="J55" s="33">
        <f t="shared" si="14"/>
        <v>0.65556845179368861</v>
      </c>
      <c r="K55" s="68">
        <f>K13+K18+K28+K33+K39+K45+K50</f>
        <v>48159.13</v>
      </c>
      <c r="L55" s="68">
        <f t="shared" ref="L55:M55" si="19">L13+L18+L28+L33+L39+L45+L50</f>
        <v>33127.279999999999</v>
      </c>
      <c r="M55" s="68">
        <f t="shared" si="19"/>
        <v>33127.279999999999</v>
      </c>
      <c r="N55" s="33">
        <f>M55/K55</f>
        <v>0.68787123023194152</v>
      </c>
      <c r="O55" s="32">
        <f>O13+O18+O28+O33+O39+O45+O50+O23</f>
        <v>48145.5</v>
      </c>
      <c r="P55" s="32">
        <f t="shared" ref="P55:Q55" si="20">P13+P18+P28+P33+P39+P45+P50+P23</f>
        <v>47872.9</v>
      </c>
      <c r="Q55" s="32">
        <f t="shared" si="20"/>
        <v>47872.9</v>
      </c>
      <c r="R55" s="33">
        <f>Q55/O55</f>
        <v>0.99433799628210329</v>
      </c>
    </row>
    <row r="56" spans="1:18" ht="45.75" thickBot="1">
      <c r="A56" s="109"/>
      <c r="B56" s="6" t="s">
        <v>36</v>
      </c>
      <c r="C56" s="35">
        <f>C14+C19+C29+C34+C40+C46+C51</f>
        <v>28902.500000000004</v>
      </c>
      <c r="D56" s="35">
        <f t="shared" ref="D56:E59" si="21">D14+D19+D29+D34+D40+D46+D51</f>
        <v>7590.78</v>
      </c>
      <c r="E56" s="35">
        <f t="shared" si="21"/>
        <v>7590.78</v>
      </c>
      <c r="F56" s="31">
        <f t="shared" si="11"/>
        <v>0.26263402819825271</v>
      </c>
      <c r="G56" s="30">
        <f>G14+G19+G29+G34+G40+G46+G51</f>
        <v>36334.71</v>
      </c>
      <c r="H56" s="30">
        <f t="shared" ref="H56:I59" si="22">H14+H19+H29+H34+H40+H46+H51</f>
        <v>23954.15</v>
      </c>
      <c r="I56" s="30">
        <f t="shared" si="22"/>
        <v>23954.15</v>
      </c>
      <c r="J56" s="31">
        <f t="shared" si="14"/>
        <v>0.65926355267456382</v>
      </c>
      <c r="K56" s="68">
        <f>K14+K19+K29+K34+K40+K46+K51</f>
        <v>47954.35</v>
      </c>
      <c r="L56" s="68">
        <f t="shared" ref="L56:M59" si="23">L14+L19+L29+L34+L40+L46+L51</f>
        <v>33127.279999999999</v>
      </c>
      <c r="M56" s="68">
        <f t="shared" si="23"/>
        <v>33127.279999999999</v>
      </c>
      <c r="N56" s="33">
        <f t="shared" ref="N56:N58" si="24">M56/K56</f>
        <v>0.69080865448077178</v>
      </c>
      <c r="O56" s="30">
        <f t="shared" ref="O56:Q59" si="25">O14+O19+O29+O34+O40+O46+O51+O24</f>
        <v>48145.5</v>
      </c>
      <c r="P56" s="30">
        <f t="shared" si="25"/>
        <v>47872.9</v>
      </c>
      <c r="Q56" s="30">
        <f t="shared" si="25"/>
        <v>47872.9</v>
      </c>
      <c r="R56" s="31">
        <f t="shared" ref="R56" si="26">Q56/O56</f>
        <v>0.99433799628210329</v>
      </c>
    </row>
    <row r="57" spans="1:18" ht="30.75" thickBot="1">
      <c r="A57" s="109"/>
      <c r="B57" s="6" t="s">
        <v>12</v>
      </c>
      <c r="C57" s="35">
        <f>C15+C20+C30+C35+C41+C47+C52</f>
        <v>0</v>
      </c>
      <c r="D57" s="35">
        <f t="shared" si="21"/>
        <v>0</v>
      </c>
      <c r="E57" s="35">
        <f t="shared" si="21"/>
        <v>0</v>
      </c>
      <c r="F57" s="31">
        <v>0</v>
      </c>
      <c r="G57" s="30">
        <f>G15+G20+G30+G35+G41+G47+G52</f>
        <v>0</v>
      </c>
      <c r="H57" s="30">
        <f t="shared" si="22"/>
        <v>0</v>
      </c>
      <c r="I57" s="30">
        <f t="shared" si="22"/>
        <v>0</v>
      </c>
      <c r="J57" s="31">
        <v>0</v>
      </c>
      <c r="K57" s="68">
        <f>K15+K20+K30+K35+K41+K47+K52</f>
        <v>0</v>
      </c>
      <c r="L57" s="68">
        <f t="shared" si="23"/>
        <v>0</v>
      </c>
      <c r="M57" s="68">
        <f t="shared" si="23"/>
        <v>0</v>
      </c>
      <c r="N57" s="33">
        <v>0</v>
      </c>
      <c r="O57" s="30">
        <f t="shared" si="25"/>
        <v>0</v>
      </c>
      <c r="P57" s="30">
        <f t="shared" si="25"/>
        <v>0</v>
      </c>
      <c r="Q57" s="30">
        <f t="shared" si="25"/>
        <v>0</v>
      </c>
      <c r="R57" s="31">
        <v>0</v>
      </c>
    </row>
    <row r="58" spans="1:18" ht="30.75" thickBot="1">
      <c r="A58" s="109"/>
      <c r="B58" s="6" t="s">
        <v>13</v>
      </c>
      <c r="C58" s="35">
        <f>C16+C21+C31+C36+C42+C48+C53</f>
        <v>0</v>
      </c>
      <c r="D58" s="35">
        <f t="shared" si="21"/>
        <v>0</v>
      </c>
      <c r="E58" s="35">
        <f t="shared" si="21"/>
        <v>0</v>
      </c>
      <c r="F58" s="31">
        <v>0</v>
      </c>
      <c r="G58" s="30">
        <f>G16+G21+G31+G36+G42+G48+G53</f>
        <v>204.8</v>
      </c>
      <c r="H58" s="30">
        <f t="shared" si="22"/>
        <v>0</v>
      </c>
      <c r="I58" s="30">
        <f t="shared" si="22"/>
        <v>0</v>
      </c>
      <c r="J58" s="31">
        <v>0</v>
      </c>
      <c r="K58" s="68">
        <f>K16+K21+K31+K36+K42+K48+K53</f>
        <v>204.8</v>
      </c>
      <c r="L58" s="68">
        <f t="shared" si="23"/>
        <v>0</v>
      </c>
      <c r="M58" s="68">
        <f t="shared" si="23"/>
        <v>0</v>
      </c>
      <c r="N58" s="33">
        <f t="shared" si="24"/>
        <v>0</v>
      </c>
      <c r="O58" s="30">
        <f t="shared" si="25"/>
        <v>0</v>
      </c>
      <c r="P58" s="30">
        <f t="shared" si="25"/>
        <v>0</v>
      </c>
      <c r="Q58" s="30">
        <f t="shared" si="25"/>
        <v>0</v>
      </c>
      <c r="R58" s="31">
        <v>0</v>
      </c>
    </row>
    <row r="59" spans="1:18" ht="15.75" thickBot="1">
      <c r="A59" s="110"/>
      <c r="B59" s="6" t="s">
        <v>14</v>
      </c>
      <c r="C59" s="35">
        <f>C17+C22+C32+C37+C43+C49+C54</f>
        <v>0</v>
      </c>
      <c r="D59" s="35">
        <f t="shared" si="21"/>
        <v>0</v>
      </c>
      <c r="E59" s="35">
        <f t="shared" si="21"/>
        <v>0</v>
      </c>
      <c r="F59" s="31">
        <v>0</v>
      </c>
      <c r="G59" s="30">
        <f>G17+G22+G32+G37+G43+G49+G54</f>
        <v>0</v>
      </c>
      <c r="H59" s="30">
        <f t="shared" si="22"/>
        <v>0</v>
      </c>
      <c r="I59" s="30">
        <f t="shared" si="22"/>
        <v>0</v>
      </c>
      <c r="J59" s="31">
        <v>0</v>
      </c>
      <c r="K59" s="68">
        <f>K17+K22+K32+K37+K43+K49+K54</f>
        <v>0</v>
      </c>
      <c r="L59" s="68">
        <f t="shared" si="23"/>
        <v>0</v>
      </c>
      <c r="M59" s="68">
        <f t="shared" si="23"/>
        <v>0</v>
      </c>
      <c r="N59" s="33">
        <v>0</v>
      </c>
      <c r="O59" s="30">
        <f t="shared" si="25"/>
        <v>0</v>
      </c>
      <c r="P59" s="30">
        <f t="shared" si="25"/>
        <v>0</v>
      </c>
      <c r="Q59" s="30">
        <f t="shared" si="25"/>
        <v>0</v>
      </c>
      <c r="R59" s="31">
        <v>0</v>
      </c>
    </row>
    <row r="61" spans="1:18">
      <c r="A61" s="24" t="s">
        <v>91</v>
      </c>
      <c r="B61" s="25" t="s">
        <v>103</v>
      </c>
    </row>
  </sheetData>
  <mergeCells count="31">
    <mergeCell ref="A50:A54"/>
    <mergeCell ref="A55:A59"/>
    <mergeCell ref="A5:R5"/>
    <mergeCell ref="R9:R10"/>
    <mergeCell ref="A13:A17"/>
    <mergeCell ref="D9:D10"/>
    <mergeCell ref="E9:E10"/>
    <mergeCell ref="F9:F10"/>
    <mergeCell ref="H9:H10"/>
    <mergeCell ref="I9:I10"/>
    <mergeCell ref="J9:J10"/>
    <mergeCell ref="A8:A10"/>
    <mergeCell ref="A39:A43"/>
    <mergeCell ref="A45:A49"/>
    <mergeCell ref="P9:P10"/>
    <mergeCell ref="A44:R44"/>
    <mergeCell ref="Q9:Q10"/>
    <mergeCell ref="A38:R38"/>
    <mergeCell ref="B8:B10"/>
    <mergeCell ref="C8:F8"/>
    <mergeCell ref="G8:J8"/>
    <mergeCell ref="O8:R8"/>
    <mergeCell ref="A12:R12"/>
    <mergeCell ref="A18:A22"/>
    <mergeCell ref="A28:A32"/>
    <mergeCell ref="A33:A37"/>
    <mergeCell ref="K8:N8"/>
    <mergeCell ref="L9:L10"/>
    <mergeCell ref="M9:M10"/>
    <mergeCell ref="N9:N10"/>
    <mergeCell ref="A23:A2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3:S35"/>
  <sheetViews>
    <sheetView topLeftCell="A7" workbookViewId="0">
      <selection activeCell="P31" sqref="P31"/>
    </sheetView>
  </sheetViews>
  <sheetFormatPr defaultRowHeight="15"/>
  <cols>
    <col min="1" max="1" width="21.140625" customWidth="1"/>
    <col min="2" max="2" width="21.85546875" customWidth="1"/>
    <col min="5" max="5" width="11.28515625" customWidth="1"/>
    <col min="9" max="9" width="10.140625" customWidth="1"/>
    <col min="10" max="10" width="10" bestFit="1" customWidth="1"/>
    <col min="11" max="14" width="10" customWidth="1"/>
    <col min="17" max="17" width="10.7109375" customWidth="1"/>
  </cols>
  <sheetData>
    <row r="3" spans="1:19">
      <c r="I3" s="1" t="s">
        <v>110</v>
      </c>
    </row>
    <row r="4" spans="1:19" ht="5.25" customHeight="1"/>
    <row r="5" spans="1:19" ht="45" customHeight="1">
      <c r="A5" s="105" t="s">
        <v>62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</row>
    <row r="7" spans="1:19" ht="15.75" thickBot="1"/>
    <row r="8" spans="1:19" ht="16.5" thickBot="1">
      <c r="A8" s="106" t="s">
        <v>1</v>
      </c>
      <c r="B8" s="106" t="s">
        <v>2</v>
      </c>
      <c r="C8" s="113" t="s">
        <v>100</v>
      </c>
      <c r="D8" s="114"/>
      <c r="E8" s="114"/>
      <c r="F8" s="115"/>
      <c r="G8" s="113" t="s">
        <v>124</v>
      </c>
      <c r="H8" s="114"/>
      <c r="I8" s="114"/>
      <c r="J8" s="115"/>
      <c r="K8" s="113" t="s">
        <v>132</v>
      </c>
      <c r="L8" s="114"/>
      <c r="M8" s="114"/>
      <c r="N8" s="115"/>
      <c r="O8" s="113" t="s">
        <v>134</v>
      </c>
      <c r="P8" s="114"/>
      <c r="Q8" s="114"/>
      <c r="R8" s="115"/>
    </row>
    <row r="9" spans="1:19" ht="63.75" customHeight="1">
      <c r="A9" s="112"/>
      <c r="B9" s="112"/>
      <c r="C9" s="2" t="s">
        <v>4</v>
      </c>
      <c r="D9" s="106" t="s">
        <v>5</v>
      </c>
      <c r="E9" s="106" t="s">
        <v>6</v>
      </c>
      <c r="F9" s="106" t="s">
        <v>7</v>
      </c>
      <c r="G9" s="2" t="s">
        <v>4</v>
      </c>
      <c r="H9" s="106" t="s">
        <v>5</v>
      </c>
      <c r="I9" s="106" t="s">
        <v>6</v>
      </c>
      <c r="J9" s="106" t="s">
        <v>7</v>
      </c>
      <c r="K9" s="2" t="s">
        <v>4</v>
      </c>
      <c r="L9" s="106" t="s">
        <v>5</v>
      </c>
      <c r="M9" s="106" t="s">
        <v>6</v>
      </c>
      <c r="N9" s="106" t="s">
        <v>7</v>
      </c>
      <c r="O9" s="2" t="s">
        <v>4</v>
      </c>
      <c r="P9" s="106" t="s">
        <v>5</v>
      </c>
      <c r="Q9" s="106" t="s">
        <v>6</v>
      </c>
      <c r="R9" s="106" t="s">
        <v>8</v>
      </c>
    </row>
    <row r="10" spans="1:19" ht="64.5" thickBot="1">
      <c r="A10" s="107"/>
      <c r="B10" s="107"/>
      <c r="C10" s="3" t="s">
        <v>101</v>
      </c>
      <c r="D10" s="107"/>
      <c r="E10" s="107"/>
      <c r="F10" s="107"/>
      <c r="G10" s="3" t="s">
        <v>101</v>
      </c>
      <c r="H10" s="107"/>
      <c r="I10" s="107"/>
      <c r="J10" s="107"/>
      <c r="K10" s="3" t="s">
        <v>101</v>
      </c>
      <c r="L10" s="107"/>
      <c r="M10" s="107"/>
      <c r="N10" s="107"/>
      <c r="O10" s="3" t="s">
        <v>9</v>
      </c>
      <c r="P10" s="107"/>
      <c r="Q10" s="107"/>
      <c r="R10" s="107"/>
    </row>
    <row r="11" spans="1:19" ht="15.75" thickBot="1">
      <c r="A11" s="4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</row>
    <row r="12" spans="1:19" ht="16.5" thickBot="1">
      <c r="A12" s="117" t="s">
        <v>63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2"/>
    </row>
    <row r="13" spans="1:19" ht="15.75" thickBot="1">
      <c r="A13" s="108" t="s">
        <v>64</v>
      </c>
      <c r="B13" s="5" t="s">
        <v>10</v>
      </c>
      <c r="C13" s="34">
        <v>20224.7</v>
      </c>
      <c r="D13" s="35">
        <f>D14+D15+D16+D17</f>
        <v>6067.41</v>
      </c>
      <c r="E13" s="35">
        <f>E14+E15+E16+E17</f>
        <v>6067.41</v>
      </c>
      <c r="F13" s="31">
        <f>E13/C13</f>
        <v>0.3</v>
      </c>
      <c r="G13" s="30">
        <v>20224.7</v>
      </c>
      <c r="H13" s="30">
        <v>12858.89</v>
      </c>
      <c r="I13" s="30">
        <v>12858.89</v>
      </c>
      <c r="J13" s="31">
        <f>I13/G13</f>
        <v>0.6358012727012019</v>
      </c>
      <c r="K13" s="67">
        <v>20224.7</v>
      </c>
      <c r="L13" s="67">
        <v>20224.7</v>
      </c>
      <c r="M13" s="67">
        <v>20224.7</v>
      </c>
      <c r="N13" s="31">
        <v>1</v>
      </c>
      <c r="O13" s="30">
        <v>20224.7</v>
      </c>
      <c r="P13" s="30">
        <v>20224.7</v>
      </c>
      <c r="Q13" s="30">
        <v>20224.7</v>
      </c>
      <c r="R13" s="31">
        <f>Q13/O13</f>
        <v>1</v>
      </c>
      <c r="S13" s="47"/>
    </row>
    <row r="14" spans="1:19" ht="50.25" customHeight="1" thickBot="1">
      <c r="A14" s="109"/>
      <c r="B14" s="28" t="s">
        <v>36</v>
      </c>
      <c r="C14" s="48">
        <v>2224.6999999999998</v>
      </c>
      <c r="D14" s="35">
        <v>667.41</v>
      </c>
      <c r="E14" s="35">
        <v>667.41</v>
      </c>
      <c r="F14" s="31">
        <f t="shared" ref="F14:F16" si="0">E14/C14</f>
        <v>0.3</v>
      </c>
      <c r="G14" s="30">
        <v>2224.6999999999998</v>
      </c>
      <c r="H14" s="30">
        <v>1414.47</v>
      </c>
      <c r="I14" s="30">
        <v>1414.47</v>
      </c>
      <c r="J14" s="31">
        <f t="shared" ref="J14:J16" si="1">I14/G14</f>
        <v>0.63580258012316271</v>
      </c>
      <c r="K14" s="67">
        <v>2224.6999999999998</v>
      </c>
      <c r="L14" s="67">
        <v>2224.6999999999998</v>
      </c>
      <c r="M14" s="67">
        <v>2224.6999999999998</v>
      </c>
      <c r="N14" s="31">
        <v>1</v>
      </c>
      <c r="O14" s="30">
        <v>2224.6999999999998</v>
      </c>
      <c r="P14" s="30">
        <v>2224.6999999999998</v>
      </c>
      <c r="Q14" s="30">
        <v>2224.6999999999998</v>
      </c>
      <c r="R14" s="31">
        <f t="shared" ref="R14:R16" si="2">Q14/O14</f>
        <v>1</v>
      </c>
    </row>
    <row r="15" spans="1:19" ht="37.5" customHeight="1" thickBot="1">
      <c r="A15" s="109"/>
      <c r="B15" s="28" t="s">
        <v>12</v>
      </c>
      <c r="C15" s="48">
        <v>5652</v>
      </c>
      <c r="D15" s="35">
        <v>1695.6</v>
      </c>
      <c r="E15" s="35">
        <v>1695.6</v>
      </c>
      <c r="F15" s="31">
        <f t="shared" si="0"/>
        <v>0.3</v>
      </c>
      <c r="G15" s="30">
        <v>5652</v>
      </c>
      <c r="H15" s="30">
        <v>3593.55</v>
      </c>
      <c r="I15" s="30">
        <v>3593.55</v>
      </c>
      <c r="J15" s="31">
        <f t="shared" si="1"/>
        <v>0.63580148619957544</v>
      </c>
      <c r="K15" s="67">
        <v>5652</v>
      </c>
      <c r="L15" s="67">
        <v>5652</v>
      </c>
      <c r="M15" s="67">
        <v>5652</v>
      </c>
      <c r="N15" s="31">
        <v>1</v>
      </c>
      <c r="O15" s="30">
        <v>5652</v>
      </c>
      <c r="P15" s="30">
        <v>5652</v>
      </c>
      <c r="Q15" s="30">
        <v>5652</v>
      </c>
      <c r="R15" s="31">
        <f t="shared" si="2"/>
        <v>1</v>
      </c>
    </row>
    <row r="16" spans="1:19" ht="38.25" customHeight="1" thickBot="1">
      <c r="A16" s="109"/>
      <c r="B16" s="28" t="s">
        <v>13</v>
      </c>
      <c r="C16" s="48">
        <v>12348</v>
      </c>
      <c r="D16" s="35">
        <v>3704.4</v>
      </c>
      <c r="E16" s="35">
        <v>3704.4</v>
      </c>
      <c r="F16" s="31">
        <f t="shared" si="0"/>
        <v>0.3</v>
      </c>
      <c r="G16" s="30">
        <v>12348</v>
      </c>
      <c r="H16" s="30">
        <v>7850.87</v>
      </c>
      <c r="I16" s="30">
        <v>7850.87</v>
      </c>
      <c r="J16" s="31">
        <f t="shared" si="1"/>
        <v>0.63580093942338844</v>
      </c>
      <c r="K16" s="67">
        <v>12348</v>
      </c>
      <c r="L16" s="67">
        <v>12348</v>
      </c>
      <c r="M16" s="67">
        <v>12348</v>
      </c>
      <c r="N16" s="31">
        <v>1</v>
      </c>
      <c r="O16" s="30">
        <v>12348</v>
      </c>
      <c r="P16" s="30">
        <v>12348</v>
      </c>
      <c r="Q16" s="30">
        <v>12348</v>
      </c>
      <c r="R16" s="31">
        <f t="shared" si="2"/>
        <v>1</v>
      </c>
    </row>
    <row r="17" spans="1:19" ht="31.5" customHeight="1" thickBot="1">
      <c r="A17" s="109"/>
      <c r="B17" s="29" t="s">
        <v>14</v>
      </c>
      <c r="C17" s="34">
        <v>0</v>
      </c>
      <c r="D17" s="34">
        <v>0</v>
      </c>
      <c r="E17" s="34">
        <v>0</v>
      </c>
      <c r="F17" s="31">
        <v>0</v>
      </c>
      <c r="G17" s="58">
        <v>0</v>
      </c>
      <c r="H17" s="58">
        <v>0</v>
      </c>
      <c r="I17" s="58">
        <v>0</v>
      </c>
      <c r="J17" s="31">
        <v>0</v>
      </c>
      <c r="K17" s="70">
        <v>0</v>
      </c>
      <c r="L17" s="70">
        <v>0</v>
      </c>
      <c r="M17" s="70">
        <v>0</v>
      </c>
      <c r="N17" s="63">
        <v>0</v>
      </c>
      <c r="O17" s="58">
        <v>0</v>
      </c>
      <c r="P17" s="58">
        <v>0</v>
      </c>
      <c r="Q17" s="58">
        <v>0</v>
      </c>
      <c r="R17" s="31">
        <v>0</v>
      </c>
    </row>
    <row r="18" spans="1:19" ht="31.5" customHeight="1">
      <c r="A18" s="123" t="s">
        <v>113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</row>
    <row r="19" spans="1:19" ht="15.75" thickBot="1">
      <c r="A19" s="109" t="s">
        <v>114</v>
      </c>
      <c r="B19" s="5" t="s">
        <v>10</v>
      </c>
      <c r="C19" s="35">
        <f>C20+C22</f>
        <v>21682.5</v>
      </c>
      <c r="D19" s="35">
        <f>D20+D21+D22+D23</f>
        <v>6504.74</v>
      </c>
      <c r="E19" s="35">
        <f>E20+E21+E22+E23</f>
        <v>6504.74</v>
      </c>
      <c r="F19" s="31">
        <f>E19/C19</f>
        <v>0.29999953879857028</v>
      </c>
      <c r="G19" s="30">
        <v>21682.47</v>
      </c>
      <c r="H19" s="30">
        <v>6504.74</v>
      </c>
      <c r="I19" s="30">
        <v>6504.74</v>
      </c>
      <c r="J19" s="31">
        <f>I19/G19</f>
        <v>0.29999995387979317</v>
      </c>
      <c r="K19" s="67">
        <v>21682.47</v>
      </c>
      <c r="L19" s="67">
        <v>21682.47</v>
      </c>
      <c r="M19" s="67">
        <v>21682.47</v>
      </c>
      <c r="N19" s="31">
        <f>M19/K19</f>
        <v>1</v>
      </c>
      <c r="O19" s="30">
        <v>21682.5</v>
      </c>
      <c r="P19" s="30">
        <v>21682.5</v>
      </c>
      <c r="Q19" s="30">
        <v>21682.5</v>
      </c>
      <c r="R19" s="31">
        <f>Q19/O19</f>
        <v>1</v>
      </c>
      <c r="S19" s="47"/>
    </row>
    <row r="20" spans="1:19" ht="52.5" customHeight="1" thickBot="1">
      <c r="A20" s="109"/>
      <c r="B20" s="6" t="s">
        <v>36</v>
      </c>
      <c r="C20" s="35">
        <v>2385.1</v>
      </c>
      <c r="D20" s="35">
        <v>715.52</v>
      </c>
      <c r="E20" s="35">
        <v>715.52</v>
      </c>
      <c r="F20" s="31">
        <f t="shared" ref="F20:F32" si="3">E20/C20</f>
        <v>0.29999580730367698</v>
      </c>
      <c r="G20" s="30">
        <v>2385.0700000000002</v>
      </c>
      <c r="H20" s="30">
        <v>715.52</v>
      </c>
      <c r="I20" s="30">
        <v>715.52</v>
      </c>
      <c r="J20" s="31">
        <f t="shared" ref="J20:J22" si="4">I20/G20</f>
        <v>0.29999958072509397</v>
      </c>
      <c r="K20" s="67">
        <v>2385.0700000000002</v>
      </c>
      <c r="L20" s="67">
        <v>2385.0700000000002</v>
      </c>
      <c r="M20" s="67">
        <v>2385.0700000000002</v>
      </c>
      <c r="N20" s="31">
        <f t="shared" ref="N20:N22" si="5">M20/K20</f>
        <v>1</v>
      </c>
      <c r="O20" s="30">
        <v>2385.1</v>
      </c>
      <c r="P20" s="30">
        <v>2385.1</v>
      </c>
      <c r="Q20" s="30">
        <v>2385.1</v>
      </c>
      <c r="R20" s="31">
        <f t="shared" ref="R20:R22" si="6">Q20/O20</f>
        <v>1</v>
      </c>
    </row>
    <row r="21" spans="1:19" ht="42" customHeight="1" thickBot="1">
      <c r="A21" s="109"/>
      <c r="B21" s="6" t="s">
        <v>12</v>
      </c>
      <c r="C21" s="35">
        <v>0</v>
      </c>
      <c r="D21" s="35">
        <v>0</v>
      </c>
      <c r="E21" s="35">
        <v>0</v>
      </c>
      <c r="F21" s="31">
        <v>0</v>
      </c>
      <c r="G21" s="30">
        <v>0</v>
      </c>
      <c r="H21" s="30">
        <v>0</v>
      </c>
      <c r="I21" s="30">
        <v>0</v>
      </c>
      <c r="J21" s="31">
        <v>0</v>
      </c>
      <c r="K21" s="67">
        <v>0</v>
      </c>
      <c r="L21" s="67">
        <v>0</v>
      </c>
      <c r="M21" s="67">
        <v>0</v>
      </c>
      <c r="N21" s="31">
        <v>0</v>
      </c>
      <c r="O21" s="30">
        <v>0</v>
      </c>
      <c r="P21" s="30">
        <v>0</v>
      </c>
      <c r="Q21" s="30">
        <v>0</v>
      </c>
      <c r="R21" s="31">
        <v>0</v>
      </c>
    </row>
    <row r="22" spans="1:19" ht="40.5" customHeight="1" thickBot="1">
      <c r="A22" s="109"/>
      <c r="B22" s="6" t="s">
        <v>13</v>
      </c>
      <c r="C22" s="35">
        <v>19297.400000000001</v>
      </c>
      <c r="D22" s="35">
        <v>5789.22</v>
      </c>
      <c r="E22" s="35">
        <v>5789.22</v>
      </c>
      <c r="F22" s="31">
        <f t="shared" si="3"/>
        <v>0.3</v>
      </c>
      <c r="G22" s="30">
        <v>19297.400000000001</v>
      </c>
      <c r="H22" s="30">
        <v>5789.22</v>
      </c>
      <c r="I22" s="30">
        <v>5789.22</v>
      </c>
      <c r="J22" s="31">
        <f t="shared" si="4"/>
        <v>0.3</v>
      </c>
      <c r="K22" s="67">
        <v>19297.400000000001</v>
      </c>
      <c r="L22" s="67">
        <v>19297.400000000001</v>
      </c>
      <c r="M22" s="67">
        <v>19297.400000000001</v>
      </c>
      <c r="N22" s="31">
        <f t="shared" si="5"/>
        <v>1</v>
      </c>
      <c r="O22" s="30">
        <v>19297.400000000001</v>
      </c>
      <c r="P22" s="30">
        <v>19297.400000000001</v>
      </c>
      <c r="Q22" s="30">
        <v>19297.400000000001</v>
      </c>
      <c r="R22" s="31">
        <f t="shared" si="6"/>
        <v>1</v>
      </c>
    </row>
    <row r="23" spans="1:19" ht="34.5" customHeight="1" thickBot="1">
      <c r="A23" s="110"/>
      <c r="B23" s="6" t="s">
        <v>14</v>
      </c>
      <c r="C23" s="35">
        <v>0</v>
      </c>
      <c r="D23" s="35">
        <v>0</v>
      </c>
      <c r="E23" s="35">
        <f t="shared" ref="E23" si="7">E24+E25+E26+E27</f>
        <v>0</v>
      </c>
      <c r="F23" s="31">
        <v>0</v>
      </c>
      <c r="G23" s="30">
        <v>0</v>
      </c>
      <c r="H23" s="30">
        <v>0</v>
      </c>
      <c r="I23" s="30">
        <v>0</v>
      </c>
      <c r="J23" s="31">
        <v>0</v>
      </c>
      <c r="K23" s="67">
        <v>0</v>
      </c>
      <c r="L23" s="67">
        <v>0</v>
      </c>
      <c r="M23" s="67">
        <v>0</v>
      </c>
      <c r="N23" s="31">
        <v>0</v>
      </c>
      <c r="O23" s="30">
        <v>0</v>
      </c>
      <c r="P23" s="30">
        <v>0</v>
      </c>
      <c r="Q23" s="30">
        <v>0</v>
      </c>
      <c r="R23" s="31">
        <v>0</v>
      </c>
    </row>
    <row r="24" spans="1:19" ht="34.5" customHeight="1" thickBot="1">
      <c r="A24" s="111" t="s">
        <v>115</v>
      </c>
      <c r="B24" s="5" t="s">
        <v>10</v>
      </c>
      <c r="C24" s="35">
        <f>C25+C26+C27+C28</f>
        <v>24444.45</v>
      </c>
      <c r="D24" s="35">
        <v>0</v>
      </c>
      <c r="E24" s="35">
        <v>0</v>
      </c>
      <c r="F24" s="31">
        <f t="shared" si="3"/>
        <v>0</v>
      </c>
      <c r="G24" s="30">
        <v>22222.23</v>
      </c>
      <c r="H24" s="30">
        <v>6666.67</v>
      </c>
      <c r="I24" s="30">
        <v>6666.67</v>
      </c>
      <c r="J24" s="31">
        <f>I24/G24</f>
        <v>0.30000004499998428</v>
      </c>
      <c r="K24" s="67">
        <v>22222.22</v>
      </c>
      <c r="L24" s="67">
        <f>L25+L27</f>
        <v>22222.210000000003</v>
      </c>
      <c r="M24" s="67">
        <f>M25+M27</f>
        <v>22222.210000000003</v>
      </c>
      <c r="N24" s="31">
        <f>M24/K24</f>
        <v>0.99999954999995511</v>
      </c>
      <c r="O24" s="30">
        <v>22222.2</v>
      </c>
      <c r="P24" s="30">
        <v>22222.2</v>
      </c>
      <c r="Q24" s="30">
        <v>22222.2</v>
      </c>
      <c r="R24" s="31">
        <f>Q24/O24</f>
        <v>1</v>
      </c>
    </row>
    <row r="25" spans="1:19" ht="34.5" customHeight="1" thickBot="1">
      <c r="A25" s="109"/>
      <c r="B25" s="6" t="s">
        <v>36</v>
      </c>
      <c r="C25" s="35">
        <v>4444.45</v>
      </c>
      <c r="D25" s="35">
        <v>0</v>
      </c>
      <c r="E25" s="35">
        <v>0</v>
      </c>
      <c r="F25" s="31">
        <f t="shared" si="3"/>
        <v>0</v>
      </c>
      <c r="G25" s="30">
        <v>2222.23</v>
      </c>
      <c r="H25" s="30">
        <v>666.67</v>
      </c>
      <c r="I25" s="30">
        <v>666.67</v>
      </c>
      <c r="J25" s="31">
        <f t="shared" ref="J25:J27" si="8">I25/G25</f>
        <v>0.30000044999842501</v>
      </c>
      <c r="K25" s="67">
        <v>2222.23</v>
      </c>
      <c r="L25" s="67">
        <v>2222.2199999999998</v>
      </c>
      <c r="M25" s="67">
        <v>2222.2199999999998</v>
      </c>
      <c r="N25" s="31">
        <f t="shared" ref="N25:N27" si="9">M25/K25</f>
        <v>0.99999550001574988</v>
      </c>
      <c r="O25" s="30">
        <v>2222.1999999999998</v>
      </c>
      <c r="P25" s="30">
        <v>2222.1999999999998</v>
      </c>
      <c r="Q25" s="30">
        <v>2222.1999999999998</v>
      </c>
      <c r="R25" s="31">
        <f t="shared" ref="R25:R27" si="10">Q25/O25</f>
        <v>1</v>
      </c>
    </row>
    <row r="26" spans="1:19" ht="34.5" customHeight="1" thickBot="1">
      <c r="A26" s="109"/>
      <c r="B26" s="6" t="s">
        <v>12</v>
      </c>
      <c r="C26" s="35">
        <v>0</v>
      </c>
      <c r="D26" s="35">
        <v>0</v>
      </c>
      <c r="E26" s="35">
        <v>0</v>
      </c>
      <c r="F26" s="31">
        <v>0</v>
      </c>
      <c r="G26" s="30">
        <v>0</v>
      </c>
      <c r="H26" s="30">
        <v>0</v>
      </c>
      <c r="I26" s="30">
        <v>0</v>
      </c>
      <c r="J26" s="31">
        <v>0</v>
      </c>
      <c r="K26" s="67">
        <v>0</v>
      </c>
      <c r="L26" s="67">
        <v>0</v>
      </c>
      <c r="M26" s="67">
        <v>0</v>
      </c>
      <c r="N26" s="31">
        <v>0</v>
      </c>
      <c r="O26" s="30">
        <v>0</v>
      </c>
      <c r="P26" s="30">
        <v>0</v>
      </c>
      <c r="Q26" s="30">
        <v>0</v>
      </c>
      <c r="R26" s="31">
        <v>0</v>
      </c>
    </row>
    <row r="27" spans="1:19" ht="34.5" customHeight="1" thickBot="1">
      <c r="A27" s="109"/>
      <c r="B27" s="6" t="s">
        <v>13</v>
      </c>
      <c r="C27" s="35">
        <v>20000</v>
      </c>
      <c r="D27" s="35">
        <v>0</v>
      </c>
      <c r="E27" s="35">
        <v>0</v>
      </c>
      <c r="F27" s="31">
        <f t="shared" si="3"/>
        <v>0</v>
      </c>
      <c r="G27" s="30">
        <v>20000</v>
      </c>
      <c r="H27" s="30">
        <v>5999.99</v>
      </c>
      <c r="I27" s="30">
        <v>5999.99</v>
      </c>
      <c r="J27" s="31">
        <f t="shared" si="8"/>
        <v>0.29999949999999997</v>
      </c>
      <c r="K27" s="67">
        <v>20000</v>
      </c>
      <c r="L27" s="67">
        <v>19999.990000000002</v>
      </c>
      <c r="M27" s="67">
        <v>19999.990000000002</v>
      </c>
      <c r="N27" s="31">
        <f t="shared" si="9"/>
        <v>0.99999950000000004</v>
      </c>
      <c r="O27" s="30">
        <v>20000</v>
      </c>
      <c r="P27" s="30">
        <v>20000</v>
      </c>
      <c r="Q27" s="30">
        <v>20000</v>
      </c>
      <c r="R27" s="31">
        <f t="shared" si="10"/>
        <v>1</v>
      </c>
    </row>
    <row r="28" spans="1:19" ht="34.5" customHeight="1" thickBot="1">
      <c r="A28" s="116"/>
      <c r="B28" s="6" t="s">
        <v>14</v>
      </c>
      <c r="C28" s="35">
        <v>0</v>
      </c>
      <c r="D28" s="35">
        <v>0</v>
      </c>
      <c r="E28" s="35">
        <v>0</v>
      </c>
      <c r="F28" s="31">
        <v>0</v>
      </c>
      <c r="G28" s="30">
        <v>0</v>
      </c>
      <c r="H28" s="30">
        <v>0</v>
      </c>
      <c r="I28" s="30">
        <v>0</v>
      </c>
      <c r="J28" s="31">
        <v>0</v>
      </c>
      <c r="K28" s="67">
        <v>0</v>
      </c>
      <c r="L28" s="67">
        <v>0</v>
      </c>
      <c r="M28" s="67">
        <v>0</v>
      </c>
      <c r="N28" s="31">
        <v>0</v>
      </c>
      <c r="O28" s="30">
        <v>0</v>
      </c>
      <c r="P28" s="30">
        <v>0</v>
      </c>
      <c r="Q28" s="30">
        <v>0</v>
      </c>
      <c r="R28" s="31">
        <v>0</v>
      </c>
    </row>
    <row r="29" spans="1:19" ht="15.75" thickBot="1">
      <c r="A29" s="108" t="s">
        <v>15</v>
      </c>
      <c r="B29" s="5" t="s">
        <v>10</v>
      </c>
      <c r="C29" s="38">
        <f>C13+C19+C24</f>
        <v>66351.649999999994</v>
      </c>
      <c r="D29" s="38">
        <f t="shared" ref="D29:E29" si="11">D13+D19+D24</f>
        <v>12572.15</v>
      </c>
      <c r="E29" s="38">
        <f t="shared" si="11"/>
        <v>12572.15</v>
      </c>
      <c r="F29" s="33">
        <f t="shared" si="3"/>
        <v>0.18947757892983824</v>
      </c>
      <c r="G29" s="32">
        <f>G13+G19+G24</f>
        <v>64129.399999999994</v>
      </c>
      <c r="H29" s="32">
        <f t="shared" ref="H29:I29" si="12">H13+H19+H24</f>
        <v>26030.299999999996</v>
      </c>
      <c r="I29" s="32">
        <f t="shared" si="12"/>
        <v>26030.299999999996</v>
      </c>
      <c r="J29" s="33">
        <f>I29/G29</f>
        <v>0.40590275287153782</v>
      </c>
      <c r="K29" s="68">
        <f>K13+K19+K24</f>
        <v>64129.39</v>
      </c>
      <c r="L29" s="68">
        <f t="shared" ref="L29:M29" si="13">L13+L19+L24</f>
        <v>64129.380000000005</v>
      </c>
      <c r="M29" s="68">
        <f t="shared" si="13"/>
        <v>64129.380000000005</v>
      </c>
      <c r="N29" s="33">
        <f>M29/K29</f>
        <v>0.99999984406525633</v>
      </c>
      <c r="O29" s="32">
        <f>O13+O19+O24</f>
        <v>64129.399999999994</v>
      </c>
      <c r="P29" s="32">
        <f t="shared" ref="P29:Q29" si="14">P13+P19+P24</f>
        <v>64129.399999999994</v>
      </c>
      <c r="Q29" s="32">
        <f t="shared" si="14"/>
        <v>64129.399999999994</v>
      </c>
      <c r="R29" s="33">
        <f>Q29/O29</f>
        <v>1</v>
      </c>
    </row>
    <row r="30" spans="1:19" ht="49.5" customHeight="1" thickBot="1">
      <c r="A30" s="109"/>
      <c r="B30" s="6" t="s">
        <v>36</v>
      </c>
      <c r="C30" s="35">
        <f t="shared" ref="C30:E33" si="15">C14+C20+C25</f>
        <v>9054.25</v>
      </c>
      <c r="D30" s="35">
        <f t="shared" si="15"/>
        <v>1382.9299999999998</v>
      </c>
      <c r="E30" s="35">
        <f t="shared" si="15"/>
        <v>1382.9299999999998</v>
      </c>
      <c r="F30" s="31">
        <f t="shared" si="3"/>
        <v>0.15273821685948585</v>
      </c>
      <c r="G30" s="30">
        <f t="shared" ref="G30:G33" si="16">G14+G20+G25</f>
        <v>6832</v>
      </c>
      <c r="H30" s="30">
        <f t="shared" ref="H30:I32" si="17">H14+H20+H25</f>
        <v>2796.66</v>
      </c>
      <c r="I30" s="30">
        <f t="shared" si="17"/>
        <v>2796.66</v>
      </c>
      <c r="J30" s="31">
        <f t="shared" ref="J30:J32" si="18">I30/G30</f>
        <v>0.40934718969555034</v>
      </c>
      <c r="K30" s="68">
        <f t="shared" ref="K30:M33" si="19">K14+K20+K25</f>
        <v>6832</v>
      </c>
      <c r="L30" s="68">
        <f t="shared" si="19"/>
        <v>6831.99</v>
      </c>
      <c r="M30" s="68">
        <f t="shared" si="19"/>
        <v>6831.99</v>
      </c>
      <c r="N30" s="33">
        <f t="shared" ref="N30:N32" si="20">M30/K30</f>
        <v>0.99999853629976576</v>
      </c>
      <c r="O30" s="30">
        <f t="shared" ref="O30:Q33" si="21">O14+O20+O25</f>
        <v>6831.9999999999991</v>
      </c>
      <c r="P30" s="30">
        <f t="shared" si="21"/>
        <v>6831.9999999999991</v>
      </c>
      <c r="Q30" s="30">
        <f t="shared" si="21"/>
        <v>6831.9999999999991</v>
      </c>
      <c r="R30" s="31">
        <f t="shared" ref="R30:R32" si="22">Q30/O30</f>
        <v>1</v>
      </c>
    </row>
    <row r="31" spans="1:19" ht="36.75" customHeight="1" thickBot="1">
      <c r="A31" s="109"/>
      <c r="B31" s="6" t="s">
        <v>12</v>
      </c>
      <c r="C31" s="35">
        <f t="shared" si="15"/>
        <v>5652</v>
      </c>
      <c r="D31" s="35">
        <f t="shared" si="15"/>
        <v>1695.6</v>
      </c>
      <c r="E31" s="35">
        <f t="shared" si="15"/>
        <v>1695.6</v>
      </c>
      <c r="F31" s="31">
        <f t="shared" si="3"/>
        <v>0.3</v>
      </c>
      <c r="G31" s="30">
        <f t="shared" si="16"/>
        <v>5652</v>
      </c>
      <c r="H31" s="30">
        <f t="shared" si="17"/>
        <v>3593.55</v>
      </c>
      <c r="I31" s="30">
        <f t="shared" si="17"/>
        <v>3593.55</v>
      </c>
      <c r="J31" s="31">
        <f t="shared" si="18"/>
        <v>0.63580148619957544</v>
      </c>
      <c r="K31" s="68">
        <f t="shared" si="19"/>
        <v>5652</v>
      </c>
      <c r="L31" s="68">
        <f t="shared" si="19"/>
        <v>5652</v>
      </c>
      <c r="M31" s="68">
        <f t="shared" si="19"/>
        <v>5652</v>
      </c>
      <c r="N31" s="33">
        <f t="shared" si="20"/>
        <v>1</v>
      </c>
      <c r="O31" s="30">
        <f t="shared" si="21"/>
        <v>5652</v>
      </c>
      <c r="P31" s="30">
        <f t="shared" si="21"/>
        <v>5652</v>
      </c>
      <c r="Q31" s="30">
        <f t="shared" si="21"/>
        <v>5652</v>
      </c>
      <c r="R31" s="31">
        <f t="shared" si="22"/>
        <v>1</v>
      </c>
    </row>
    <row r="32" spans="1:19" ht="32.25" customHeight="1" thickBot="1">
      <c r="A32" s="109"/>
      <c r="B32" s="6" t="s">
        <v>13</v>
      </c>
      <c r="C32" s="35">
        <f t="shared" si="15"/>
        <v>51645.4</v>
      </c>
      <c r="D32" s="35">
        <f t="shared" si="15"/>
        <v>9493.6200000000008</v>
      </c>
      <c r="E32" s="35">
        <f t="shared" si="15"/>
        <v>9493.6200000000008</v>
      </c>
      <c r="F32" s="31">
        <f t="shared" si="3"/>
        <v>0.18382314785053461</v>
      </c>
      <c r="G32" s="30">
        <f t="shared" si="16"/>
        <v>51645.4</v>
      </c>
      <c r="H32" s="30">
        <f t="shared" si="17"/>
        <v>19640.080000000002</v>
      </c>
      <c r="I32" s="30">
        <f t="shared" si="17"/>
        <v>19640.080000000002</v>
      </c>
      <c r="J32" s="31">
        <f t="shared" si="18"/>
        <v>0.38028711172727875</v>
      </c>
      <c r="K32" s="68">
        <f t="shared" si="19"/>
        <v>51645.4</v>
      </c>
      <c r="L32" s="68">
        <f t="shared" si="19"/>
        <v>51645.39</v>
      </c>
      <c r="M32" s="68">
        <f t="shared" si="19"/>
        <v>51645.39</v>
      </c>
      <c r="N32" s="33">
        <f t="shared" si="20"/>
        <v>0.99999980637191299</v>
      </c>
      <c r="O32" s="30">
        <f t="shared" si="21"/>
        <v>51645.4</v>
      </c>
      <c r="P32" s="30">
        <f t="shared" si="21"/>
        <v>51645.4</v>
      </c>
      <c r="Q32" s="30">
        <f t="shared" si="21"/>
        <v>51645.4</v>
      </c>
      <c r="R32" s="31">
        <f t="shared" si="22"/>
        <v>1</v>
      </c>
    </row>
    <row r="33" spans="1:18" ht="33" customHeight="1" thickBot="1">
      <c r="A33" s="110"/>
      <c r="B33" s="6" t="s">
        <v>14</v>
      </c>
      <c r="C33" s="35">
        <f t="shared" si="15"/>
        <v>0</v>
      </c>
      <c r="D33" s="35">
        <f t="shared" si="15"/>
        <v>0</v>
      </c>
      <c r="E33" s="35">
        <f t="shared" si="15"/>
        <v>0</v>
      </c>
      <c r="F33" s="31">
        <v>0</v>
      </c>
      <c r="G33" s="30">
        <f t="shared" si="16"/>
        <v>0</v>
      </c>
      <c r="H33" s="30">
        <v>0</v>
      </c>
      <c r="I33" s="30">
        <v>0</v>
      </c>
      <c r="J33" s="31">
        <v>0</v>
      </c>
      <c r="K33" s="68">
        <f t="shared" si="19"/>
        <v>0</v>
      </c>
      <c r="L33" s="68">
        <f t="shared" si="19"/>
        <v>0</v>
      </c>
      <c r="M33" s="68">
        <f t="shared" si="19"/>
        <v>0</v>
      </c>
      <c r="N33" s="33">
        <v>0</v>
      </c>
      <c r="O33" s="30">
        <f t="shared" si="21"/>
        <v>0</v>
      </c>
      <c r="P33" s="30">
        <f t="shared" si="21"/>
        <v>0</v>
      </c>
      <c r="Q33" s="30">
        <f t="shared" si="21"/>
        <v>0</v>
      </c>
      <c r="R33" s="31">
        <v>0</v>
      </c>
    </row>
    <row r="35" spans="1:18">
      <c r="A35" s="24" t="s">
        <v>91</v>
      </c>
      <c r="B35" s="25" t="s">
        <v>103</v>
      </c>
    </row>
  </sheetData>
  <mergeCells count="25">
    <mergeCell ref="G8:J8"/>
    <mergeCell ref="O8:R8"/>
    <mergeCell ref="A12:R12"/>
    <mergeCell ref="A18:R18"/>
    <mergeCell ref="A24:A28"/>
    <mergeCell ref="K8:N8"/>
    <mergeCell ref="L9:L10"/>
    <mergeCell ref="M9:M10"/>
    <mergeCell ref="N9:N10"/>
    <mergeCell ref="A29:A33"/>
    <mergeCell ref="P9:P10"/>
    <mergeCell ref="Q9:Q10"/>
    <mergeCell ref="A5:R5"/>
    <mergeCell ref="R9:R10"/>
    <mergeCell ref="A13:A17"/>
    <mergeCell ref="A19:A23"/>
    <mergeCell ref="D9:D10"/>
    <mergeCell ref="E9:E10"/>
    <mergeCell ref="F9:F10"/>
    <mergeCell ref="H9:H10"/>
    <mergeCell ref="I9:I10"/>
    <mergeCell ref="J9:J10"/>
    <mergeCell ref="A8:A10"/>
    <mergeCell ref="B8:B10"/>
    <mergeCell ref="C8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Перечень МП</vt:lpstr>
      <vt:lpstr>Спорт</vt:lpstr>
      <vt:lpstr>Культура</vt:lpstr>
      <vt:lpstr>Молодежь</vt:lpstr>
      <vt:lpstr>Дороги</vt:lpstr>
      <vt:lpstr>3-ОЗ</vt:lpstr>
      <vt:lpstr>Управление имуществом</vt:lpstr>
      <vt:lpstr>Благоустройство</vt:lpstr>
      <vt:lpstr>Комфортн.среда</vt:lpstr>
      <vt:lpstr>ГО ЧС</vt:lpstr>
      <vt:lpstr>Терроризм</vt:lpstr>
      <vt:lpstr>Жилье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2024-04-01T08:36:40Z</dcterms:modified>
</cp:coreProperties>
</file>